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90" yWindow="1395" windowWidth="10410" windowHeight="7335" activeTab="5"/>
  </bookViews>
  <sheets>
    <sheet name="Drucken" sheetId="1" r:id="rId1"/>
    <sheet name="Diff" sheetId="2" r:id="rId2"/>
    <sheet name="Einschreiben" sheetId="3" r:id="rId3"/>
    <sheet name="120Wurf" sheetId="4" r:id="rId4"/>
    <sheet name="Meldeliste" sheetId="5" r:id="rId5"/>
    <sheet name="Erläuterg." sheetId="6" r:id="rId6"/>
    <sheet name="Rundschau" sheetId="7" r:id="rId7"/>
    <sheet name="SG" sheetId="8" r:id="rId8"/>
    <sheet name="Gäste" sheetId="9" r:id="rId9"/>
  </sheets>
  <definedNames/>
  <calcPr fullCalcOnLoad="1"/>
</workbook>
</file>

<file path=xl/sharedStrings.xml><?xml version="1.0" encoding="utf-8"?>
<sst xmlns="http://schemas.openxmlformats.org/spreadsheetml/2006/main" count="421" uniqueCount="132">
  <si>
    <t>Bahn 1</t>
  </si>
  <si>
    <t>Bahn 2</t>
  </si>
  <si>
    <t>Bahn 3</t>
  </si>
  <si>
    <t>Bahn 4</t>
  </si>
  <si>
    <t>Volle</t>
  </si>
  <si>
    <t>Abr</t>
  </si>
  <si>
    <t>Ges</t>
  </si>
  <si>
    <t>Name</t>
  </si>
  <si>
    <t>Bahn1-4</t>
  </si>
  <si>
    <t>Differenz</t>
  </si>
  <si>
    <t>1.Durchgang 1 .Bahn</t>
  </si>
  <si>
    <t>1.Durchgang 2. Bahn</t>
  </si>
  <si>
    <t>1.Durchgang 3. Bahn</t>
  </si>
  <si>
    <t>1.Durchgang 4. Bahn</t>
  </si>
  <si>
    <t>2.Durchgang 1 .Bahn</t>
  </si>
  <si>
    <t>2.Durchgang 2. Bahn</t>
  </si>
  <si>
    <t>2.Durchgang 3. Bahn</t>
  </si>
  <si>
    <t>2.Durchgang 4. Bahn</t>
  </si>
  <si>
    <t>3.Durchgang 1 .Bahn</t>
  </si>
  <si>
    <t>3.Durchgang 2. Bahn</t>
  </si>
  <si>
    <t>3.Durchgang 3. Bahn</t>
  </si>
  <si>
    <t>3.Durchgang 4. Bahn</t>
  </si>
  <si>
    <t>Differenz zum Bahnrekord</t>
  </si>
  <si>
    <t>Heim</t>
  </si>
  <si>
    <t>Gast</t>
  </si>
  <si>
    <t xml:space="preserve"> </t>
  </si>
  <si>
    <t>Keglerverband Sachsen e.V.</t>
  </si>
  <si>
    <t>Spielbericht</t>
  </si>
  <si>
    <t>Ort:</t>
  </si>
  <si>
    <t>2. Landesliga, Staffel2</t>
  </si>
  <si>
    <t xml:space="preserve">Datum: </t>
  </si>
  <si>
    <t>HEIMMANNSCHAFT:</t>
  </si>
  <si>
    <t xml:space="preserve"> Name, Vorname</t>
  </si>
  <si>
    <t>Paß-Nr.</t>
  </si>
  <si>
    <t>Abräumen</t>
  </si>
  <si>
    <t>Gesamt-LP</t>
  </si>
  <si>
    <t>Fehlw.</t>
  </si>
  <si>
    <t>Diff.</t>
  </si>
  <si>
    <t>GASTMANNSCHAFT:</t>
  </si>
  <si>
    <t>1) Bahn/Kugelmaterial in Ordnung:</t>
  </si>
  <si>
    <t>Ja  /  Nein</t>
  </si>
  <si>
    <t xml:space="preserve">   2) Pässe in Ordnung:</t>
  </si>
  <si>
    <t xml:space="preserve">3) Protest: </t>
  </si>
  <si>
    <t xml:space="preserve">4) Verletzung:   </t>
  </si>
  <si>
    <t xml:space="preserve">5) Verwarnung:   </t>
  </si>
  <si>
    <t xml:space="preserve">Bemerkungen zu:    </t>
  </si>
  <si>
    <t>Unterschriften:</t>
  </si>
  <si>
    <t>Heimmannschaft</t>
  </si>
  <si>
    <t>Schiedsrichter/Aufsicht</t>
  </si>
  <si>
    <t>Gastmannschaft</t>
  </si>
  <si>
    <t>FW</t>
  </si>
  <si>
    <t>Datum</t>
  </si>
  <si>
    <t>Geburtsdatum</t>
  </si>
  <si>
    <t>Geburts.-Dat.</t>
  </si>
  <si>
    <t>Pässe</t>
  </si>
  <si>
    <t>SG Erdmannsdorf</t>
  </si>
  <si>
    <t>Verein</t>
  </si>
  <si>
    <t xml:space="preserve">Ja  /  Nein          </t>
  </si>
  <si>
    <t>6)sonstiges</t>
  </si>
  <si>
    <t>Bahndurchschnitte</t>
  </si>
  <si>
    <t>Gesamt</t>
  </si>
  <si>
    <t>Hilfstabelle für N32 und P32</t>
  </si>
  <si>
    <t>Spielklasse:</t>
  </si>
  <si>
    <t>1.</t>
  </si>
  <si>
    <t>2.</t>
  </si>
  <si>
    <t>in den Feldern A3-A8 und A12-A17 werden die Namen so eingeschrieben, wie sie in der Tabelle "Meldeliste" stehen ( Name, Vorname ) Leerzeichen nach Komma nicht vergessen</t>
  </si>
  <si>
    <t>dadurch werden Name, Geburtsdatum und Passnummer in die Tabelle "Ausdrucken" übernommen</t>
  </si>
  <si>
    <t>1.1.</t>
  </si>
  <si>
    <t>1.2.</t>
  </si>
  <si>
    <t>Sportfreunde, welche noch nicht in der Meldeliste stehen müssen dort ergänzt werden</t>
  </si>
  <si>
    <t>1.3.</t>
  </si>
  <si>
    <t>in das Feld O28 wird das Datum eingetragen, welches dadurch nach "Ausdrucken" übertragen wird</t>
  </si>
  <si>
    <t>1.4.</t>
  </si>
  <si>
    <t>in das Feld O30 wird der Mannschaftsbahnrekord eingetragen, wodurch sich im Feld O31 Das durchschnittliche 200 Wurfergebnis ergibt, und in den Feldern N32 und P32 die jeweils zum Zeitpunkt noch nötigen Durchschnitte der noch ausstehenden Spieler bzw. Bahnen</t>
  </si>
  <si>
    <t xml:space="preserve">eingeschrieben wird nur in der Tabelle " Einschreiben "  </t>
  </si>
  <si>
    <t>1.5.</t>
  </si>
  <si>
    <t>in die Felder Q3-Q17 weden die Fehler eingetragen, welche dadurch nach "Ausdrucken" übertragen werden</t>
  </si>
  <si>
    <t>1.6.</t>
  </si>
  <si>
    <t>in die Felder B21-M32 wird der jeweils an der Automatenanzeige erscheinende Wert für die Vollen bzw. der 200 Wurf-Wert eingetragen, wodurch alles andere errechnet und übertragen wird</t>
  </si>
  <si>
    <t xml:space="preserve">zu beachten ist, dass diese Werte unabhängig vom Namen des Spielers eingetragen werden </t>
  </si>
  <si>
    <t>Diese Tabelle darf Nicht verändert werden</t>
  </si>
  <si>
    <t>1.7.</t>
  </si>
  <si>
    <t>blaue Felder werden nicht beschrieben, sie sind mit Formeln versehen</t>
  </si>
  <si>
    <t>Wettkampfprotokoll Vorlage ist eine "Vorlage"</t>
  </si>
  <si>
    <t xml:space="preserve">die Kopie kann beliebig gespeichert werden (z.B. 2004_01_17) </t>
  </si>
  <si>
    <t>1.8.</t>
  </si>
  <si>
    <t>Auswechslungen werden in die Tabelle "Ausdrucken" unter Bemerkungen eingetragen</t>
  </si>
  <si>
    <t>beim Öffnen dieser wird stets nur eine Kopie geöffnet, beim Einschreiben in diese bleibt die Vorlage unberührt und kann beliebig oft verwendet werden</t>
  </si>
  <si>
    <t xml:space="preserve">3. </t>
  </si>
  <si>
    <t>durch Ausblenden der Bearbeitungsleisten "Format" und "Standard" wird die Tabelle "Einschreiben" ganz angezeigt</t>
  </si>
  <si>
    <t xml:space="preserve">4. </t>
  </si>
  <si>
    <t>VIEL SPASS</t>
  </si>
  <si>
    <t>1.9.</t>
  </si>
  <si>
    <t>der Spielort wird in die Tabelle "Ausdrucken" in B7 eingetragen</t>
  </si>
  <si>
    <t>Eppendorf</t>
  </si>
  <si>
    <t>soll die Vorlage geändert werden ( z.B. um Bahnrekord einzutragen oder die Meldeliste zu vervollständigen) muss diese geöffnet werden, durch einen Klick mit der rechten Maustaste auf das Symbol und dann einen Klick auf Öffnen</t>
  </si>
  <si>
    <t>persönliche Bemerkungen</t>
  </si>
  <si>
    <t>Mannschaft</t>
  </si>
  <si>
    <t>Bahn</t>
  </si>
  <si>
    <t>120  -   WURF  -  Spielbericht</t>
  </si>
  <si>
    <t>Spieler 1</t>
  </si>
  <si>
    <t>Satz-Punkt</t>
  </si>
  <si>
    <t>Mannsch.-Punkt</t>
  </si>
  <si>
    <t>Plus Minus</t>
  </si>
  <si>
    <t>Spielort :</t>
  </si>
  <si>
    <t>Datum :</t>
  </si>
  <si>
    <t>Kegel</t>
  </si>
  <si>
    <t>Spieler 2</t>
  </si>
  <si>
    <t>Pässe in Ordnung   Ja / Nein</t>
  </si>
  <si>
    <t>Verletzungen   Ja / Nein</t>
  </si>
  <si>
    <t>Auswechslungen   /   Sonstiges</t>
  </si>
  <si>
    <t>Spieler 3</t>
  </si>
  <si>
    <t>Spieler 4</t>
  </si>
  <si>
    <t>Spieler 5</t>
  </si>
  <si>
    <t>Bahn-Kugelmaterial in Ordnung    Ja / Nein</t>
  </si>
  <si>
    <t>Protest   Ja / Nein</t>
  </si>
  <si>
    <t>Verwarnungen   Ja / Nein</t>
  </si>
  <si>
    <t>Spieler 6</t>
  </si>
  <si>
    <t>Unterschrift</t>
  </si>
  <si>
    <t>Satz</t>
  </si>
  <si>
    <t>Mannsch.</t>
  </si>
  <si>
    <t>Endstand</t>
  </si>
  <si>
    <t>Tabellenpunkte</t>
  </si>
  <si>
    <t>x</t>
  </si>
  <si>
    <t>Mit der Tastenkombination "Strg+q" wird eine Rundschau gestartet, welche während des Kegelns einen Überblick über bereits gespielte Ergebnisse gibt.       Mit der Tastenkombination "Strg+y" wird diese beendet.</t>
  </si>
  <si>
    <t>in die Felder A2 und A 11 werden die Namen der Mannschaften eingetragen, welche dadurch nach "Ausdrucken" übertragen werden</t>
  </si>
  <si>
    <t xml:space="preserve">5. </t>
  </si>
  <si>
    <t>Die Blätter 1 bis 3 dürfen nicht verschoben werden</t>
  </si>
  <si>
    <t>6.</t>
  </si>
  <si>
    <t>Das Blatt 120 wurf ist rein informativ. Es berechnet die Punkteverteilung nach dem geplanten 120 Wurf System.</t>
  </si>
  <si>
    <t>7.</t>
  </si>
  <si>
    <t>bei Fragen, Kritiken und Verbesserungen stehe ich unter emanniem@aol.com oder 0162/4340379 zur Verfügung</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</si>
</sst>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m/yy"/>
    <numFmt numFmtId="181" formatCode="d/\ mmmm\ yyyy"/>
    <numFmt numFmtId="182" formatCode="dd\-mmm\-yy"/>
    <numFmt numFmtId="183" formatCode="0000000"/>
    <numFmt numFmtId="184" formatCode="0\ 0\ 0"/>
    <numFmt numFmtId="185" formatCode="mmmmm\-yy"/>
    <numFmt numFmtId="186" formatCode="yy"/>
    <numFmt numFmtId="187" formatCode="#,##0\ &quot;€&quot;"/>
    <numFmt numFmtId="188" formatCode="#,#00"/>
  </numFmts>
  <fonts count="45">
    <font>
      <sz val="10"/>
      <name val="Arial"/>
      <family val="0"/>
    </font>
    <font>
      <sz val="6"/>
      <name val="Arial"/>
      <family val="2"/>
    </font>
    <font>
      <sz val="8"/>
      <name val="Arial"/>
      <family val="2"/>
    </font>
    <font>
      <sz val="8"/>
      <color indexed="9"/>
      <name val="Arial"/>
      <family val="2"/>
    </font>
    <font>
      <b/>
      <sz val="11"/>
      <color indexed="43"/>
      <name val="Arial"/>
      <family val="2"/>
    </font>
    <font>
      <b/>
      <sz val="11"/>
      <color indexed="51"/>
      <name val="Arial"/>
      <family val="2"/>
    </font>
    <font>
      <b/>
      <sz val="11"/>
      <color indexed="13"/>
      <name val="Arial"/>
      <family val="2"/>
    </font>
    <font>
      <b/>
      <sz val="11"/>
      <color indexed="9"/>
      <name val="Arial"/>
      <family val="2"/>
    </font>
    <font>
      <b/>
      <sz val="11"/>
      <color indexed="47"/>
      <name val="Arial"/>
      <family val="2"/>
    </font>
    <font>
      <b/>
      <sz val="10"/>
      <name val="Arial"/>
      <family val="2"/>
    </font>
    <font>
      <b/>
      <sz val="33"/>
      <name val="Arial Narrow"/>
      <family val="0"/>
    </font>
    <font>
      <b/>
      <sz val="30"/>
      <name val="Arial Narrow"/>
      <family val="0"/>
    </font>
    <font>
      <b/>
      <sz val="24"/>
      <name val="Arial Narrow"/>
      <family val="0"/>
    </font>
    <font>
      <b/>
      <sz val="12"/>
      <name val="Arial Narrow"/>
      <family val="0"/>
    </font>
    <font>
      <sz val="12"/>
      <name val="Arial Narrow"/>
      <family val="2"/>
    </font>
    <font>
      <b/>
      <sz val="11"/>
      <name val="Arial Narrow"/>
      <family val="0"/>
    </font>
    <font>
      <b/>
      <sz val="14"/>
      <name val="Arial Narrow"/>
      <family val="0"/>
    </font>
    <font>
      <sz val="11"/>
      <name val="Arial Narrow"/>
      <family val="0"/>
    </font>
    <font>
      <sz val="14"/>
      <name val="Arial Narrow"/>
      <family val="0"/>
    </font>
    <font>
      <sz val="10"/>
      <name val="Arial Narrow"/>
      <family val="0"/>
    </font>
    <font>
      <sz val="9"/>
      <name val="Arial Narrow"/>
      <family val="0"/>
    </font>
    <font>
      <sz val="10"/>
      <color indexed="8"/>
      <name val="Arial"/>
      <family val="0"/>
    </font>
    <font>
      <sz val="10"/>
      <color indexed="8"/>
      <name val="MS Sans Serif"/>
      <family val="0"/>
    </font>
    <font>
      <b/>
      <sz val="14"/>
      <color indexed="51"/>
      <name val="Arial"/>
      <family val="2"/>
    </font>
    <font>
      <b/>
      <sz val="14"/>
      <color indexed="13"/>
      <name val="Arial"/>
      <family val="2"/>
    </font>
    <font>
      <b/>
      <sz val="14"/>
      <color indexed="9"/>
      <name val="Arial"/>
      <family val="2"/>
    </font>
    <font>
      <b/>
      <sz val="14"/>
      <color indexed="47"/>
      <name val="Arial"/>
      <family val="2"/>
    </font>
    <font>
      <b/>
      <sz val="14"/>
      <name val="Arial"/>
      <family val="2"/>
    </font>
    <font>
      <b/>
      <sz val="40"/>
      <color indexed="11"/>
      <name val="Arial"/>
      <family val="2"/>
    </font>
    <font>
      <sz val="40"/>
      <name val="Arial"/>
      <family val="2"/>
    </font>
    <font>
      <b/>
      <sz val="28"/>
      <color indexed="11"/>
      <name val="Arial"/>
      <family val="2"/>
    </font>
    <font>
      <b/>
      <sz val="28"/>
      <name val="Arial"/>
      <family val="2"/>
    </font>
    <font>
      <sz val="222"/>
      <name val="Arial"/>
      <family val="2"/>
    </font>
    <font>
      <sz val="409"/>
      <name val="Arial"/>
      <family val="2"/>
    </font>
    <font>
      <sz val="18"/>
      <name val="Arial"/>
      <family val="2"/>
    </font>
    <font>
      <sz val="6"/>
      <color indexed="10"/>
      <name val="Arial"/>
      <family val="2"/>
    </font>
    <font>
      <sz val="320"/>
      <name val="Arial"/>
      <family val="2"/>
    </font>
    <font>
      <b/>
      <sz val="8"/>
      <name val="Arial"/>
      <family val="2"/>
    </font>
    <font>
      <sz val="7"/>
      <name val="Arial"/>
      <family val="2"/>
    </font>
    <font>
      <sz val="14"/>
      <name val="Arial"/>
      <family val="2"/>
    </font>
    <font>
      <sz val="11"/>
      <name val="Arial"/>
      <family val="2"/>
    </font>
    <font>
      <sz val="72"/>
      <name val="Arial"/>
      <family val="2"/>
    </font>
    <font>
      <sz val="36"/>
      <name val="Arial"/>
      <family val="2"/>
    </font>
    <font>
      <sz val="36"/>
      <color indexed="12"/>
      <name val="Arial"/>
      <family val="2"/>
    </font>
    <font>
      <b/>
      <sz val="55"/>
      <color indexed="17"/>
      <name val="Arial"/>
      <family val="2"/>
    </font>
  </fonts>
  <fills count="9">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lightTrellis">
        <bgColor indexed="12"/>
      </patternFill>
    </fill>
    <fill>
      <patternFill patternType="solid">
        <fgColor indexed="50"/>
        <bgColor indexed="64"/>
      </patternFill>
    </fill>
    <fill>
      <patternFill patternType="solid">
        <fgColor indexed="43"/>
        <bgColor indexed="64"/>
      </patternFill>
    </fill>
    <fill>
      <patternFill patternType="solid">
        <fgColor indexed="57"/>
        <bgColor indexed="64"/>
      </patternFill>
    </fill>
  </fills>
  <borders count="96">
    <border>
      <left/>
      <right/>
      <top/>
      <bottom/>
      <diagonal/>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color indexed="63"/>
      </right>
      <top style="medium"/>
      <bottom style="medium"/>
    </border>
    <border>
      <left style="medium"/>
      <right style="thin"/>
      <top style="medium"/>
      <bottom style="medium"/>
    </border>
    <border>
      <left>
        <color indexed="63"/>
      </left>
      <right>
        <color indexed="63"/>
      </right>
      <top style="medium"/>
      <bottom style="medium"/>
    </border>
    <border>
      <left style="thin"/>
      <right style="thin"/>
      <top style="medium"/>
      <bottom style="medium"/>
    </border>
    <border>
      <left style="medium"/>
      <right style="medium"/>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medium"/>
    </border>
    <border>
      <left style="medium"/>
      <right>
        <color indexed="63"/>
      </right>
      <top>
        <color indexed="63"/>
      </top>
      <bottom style="thin"/>
    </border>
    <border>
      <left style="thin"/>
      <right>
        <color indexed="63"/>
      </right>
      <top style="thin"/>
      <bottom>
        <color indexed="63"/>
      </bottom>
    </border>
    <border>
      <left style="thin">
        <color indexed="22"/>
      </left>
      <right style="thin">
        <color indexed="22"/>
      </right>
      <top style="thin">
        <color indexed="22"/>
      </top>
      <bottom style="thin">
        <color indexed="22"/>
      </bottom>
    </border>
    <border>
      <left style="medium"/>
      <right>
        <color indexed="63"/>
      </right>
      <top>
        <color indexed="63"/>
      </top>
      <bottom style="medium"/>
    </border>
    <border>
      <left style="thin"/>
      <right style="thin"/>
      <top>
        <color indexed="63"/>
      </top>
      <bottom style="medium"/>
    </border>
    <border>
      <left style="thin"/>
      <right style="thin"/>
      <top style="medium"/>
      <bottom style="thin"/>
    </border>
    <border>
      <left style="thin"/>
      <right style="thin"/>
      <top style="thin"/>
      <bottom style="thin"/>
    </border>
    <border>
      <left style="medium"/>
      <right style="thin">
        <color indexed="22"/>
      </right>
      <top style="medium"/>
      <bottom style="thin">
        <color indexed="22"/>
      </bottom>
    </border>
    <border>
      <left style="thin">
        <color indexed="22"/>
      </left>
      <right style="thin">
        <color indexed="22"/>
      </right>
      <top style="medium"/>
      <bottom style="thin">
        <color indexed="22"/>
      </bottom>
    </border>
    <border>
      <left style="medium"/>
      <right style="thin">
        <color indexed="22"/>
      </right>
      <top style="thin">
        <color indexed="22"/>
      </top>
      <bottom style="thin">
        <color indexed="2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medium"/>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color indexed="8"/>
      </left>
      <right style="thin">
        <color indexed="8"/>
      </right>
      <top style="medium">
        <color indexed="8"/>
      </top>
      <bottom style="medium"/>
    </border>
    <border>
      <left style="thin">
        <color indexed="8"/>
      </left>
      <right style="thin">
        <color indexed="8"/>
      </right>
      <top style="medium">
        <color indexed="8"/>
      </top>
      <bottom style="medium"/>
    </border>
    <border>
      <left style="thin">
        <color indexed="8"/>
      </left>
      <right style="medium">
        <color indexed="8"/>
      </right>
      <top style="medium">
        <color indexed="8"/>
      </top>
      <bottom style="medium"/>
    </border>
    <border>
      <left>
        <color indexed="63"/>
      </left>
      <right>
        <color indexed="63"/>
      </right>
      <top style="mediumDashed"/>
      <bottom style="thin"/>
    </border>
    <border>
      <left>
        <color indexed="63"/>
      </left>
      <right>
        <color indexed="63"/>
      </right>
      <top style="mediumDashed"/>
      <bottom>
        <color indexed="63"/>
      </bottom>
    </border>
    <border>
      <left style="mediumDashed"/>
      <right>
        <color indexed="63"/>
      </right>
      <top style="mediumDashed"/>
      <bottom style="thin"/>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thin"/>
    </border>
    <border>
      <left style="mediumDashed"/>
      <right style="thin"/>
      <top style="medium"/>
      <bottom style="medium"/>
    </border>
    <border>
      <left style="mediumDashed"/>
      <right style="thin"/>
      <top>
        <color indexed="63"/>
      </top>
      <bottom style="thin"/>
    </border>
    <border>
      <left style="mediumDashed"/>
      <right style="thin"/>
      <top style="thin"/>
      <bottom style="thin"/>
    </border>
    <border>
      <left style="mediumDashed"/>
      <right style="thin"/>
      <top style="thin"/>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color indexed="63"/>
      </left>
      <right style="thin"/>
      <top style="medium"/>
      <bottom style="medium"/>
    </border>
    <border>
      <left>
        <color indexed="63"/>
      </left>
      <right style="thin"/>
      <top>
        <color indexed="63"/>
      </top>
      <bottom style="thin"/>
    </border>
    <border>
      <left style="thin"/>
      <right style="medium"/>
      <top>
        <color indexed="63"/>
      </top>
      <bottom style="medium"/>
    </border>
    <border>
      <left style="medium"/>
      <right style="thin"/>
      <top style="medium"/>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double"/>
    </border>
    <border>
      <left style="medium"/>
      <right>
        <color indexed="63"/>
      </right>
      <top>
        <color indexed="63"/>
      </top>
      <bottom style="double"/>
    </border>
    <border>
      <left style="thin"/>
      <right>
        <color indexed="63"/>
      </right>
      <top style="thin"/>
      <bottom style="medium"/>
    </border>
    <border>
      <left style="thin"/>
      <right style="thin"/>
      <top>
        <color indexed="63"/>
      </top>
      <bottom>
        <color indexed="63"/>
      </bottom>
    </border>
    <border>
      <left>
        <color indexed="63"/>
      </left>
      <right>
        <color indexed="63"/>
      </right>
      <top style="medium"/>
      <bottom style="thin"/>
    </border>
    <border>
      <left style="medium"/>
      <right style="medium"/>
      <top style="medium"/>
      <bottom>
        <color indexed="63"/>
      </bottom>
    </border>
    <border>
      <left>
        <color indexed="63"/>
      </left>
      <right>
        <color indexed="63"/>
      </right>
      <top style="thin"/>
      <bottom style="medium"/>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0" fontId="22"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337">
    <xf numFmtId="0" fontId="0" fillId="0" borderId="0" xfId="0" applyAlignment="1">
      <alignment/>
    </xf>
    <xf numFmtId="0" fontId="1" fillId="0" borderId="0" xfId="0" applyFont="1" applyAlignment="1">
      <alignment/>
    </xf>
    <xf numFmtId="0" fontId="1" fillId="2" borderId="0" xfId="0" applyFont="1" applyFill="1" applyAlignment="1">
      <alignment/>
    </xf>
    <xf numFmtId="0" fontId="1" fillId="2" borderId="0" xfId="0" applyFont="1" applyFill="1" applyBorder="1" applyAlignment="1">
      <alignmen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0" fillId="3" borderId="7" xfId="0" applyFont="1" applyFill="1" applyBorder="1" applyAlignment="1">
      <alignment/>
    </xf>
    <xf numFmtId="0" fontId="0" fillId="3" borderId="8" xfId="0" applyFont="1" applyFill="1" applyBorder="1" applyAlignment="1">
      <alignment/>
    </xf>
    <xf numFmtId="0" fontId="0" fillId="3" borderId="9" xfId="0" applyFont="1" applyFill="1" applyBorder="1" applyAlignment="1">
      <alignment/>
    </xf>
    <xf numFmtId="0" fontId="0" fillId="3" borderId="10" xfId="0" applyFont="1" applyFill="1" applyBorder="1" applyAlignment="1">
      <alignment/>
    </xf>
    <xf numFmtId="0" fontId="0" fillId="3" borderId="11" xfId="0" applyFont="1" applyFill="1" applyBorder="1" applyAlignment="1">
      <alignment horizontal="center"/>
    </xf>
    <xf numFmtId="0" fontId="0" fillId="3" borderId="12" xfId="0" applyFont="1" applyFill="1" applyBorder="1" applyAlignment="1">
      <alignment horizontal="center"/>
    </xf>
    <xf numFmtId="0" fontId="0" fillId="3" borderId="13" xfId="0" applyFont="1" applyFill="1" applyBorder="1" applyAlignment="1">
      <alignment horizontal="center"/>
    </xf>
    <xf numFmtId="0" fontId="0" fillId="3" borderId="14" xfId="0" applyFont="1" applyFill="1" applyBorder="1" applyAlignment="1">
      <alignment horizontal="center"/>
    </xf>
    <xf numFmtId="0" fontId="0" fillId="0" borderId="0" xfId="0" applyAlignment="1" applyProtection="1">
      <alignment/>
      <protection locked="0"/>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15" xfId="0" applyFont="1" applyBorder="1" applyAlignment="1">
      <alignment/>
    </xf>
    <xf numFmtId="0" fontId="14" fillId="0" borderId="15" xfId="0" applyFont="1" applyBorder="1" applyAlignment="1">
      <alignment/>
    </xf>
    <xf numFmtId="0" fontId="15" fillId="0" borderId="15" xfId="0" applyFont="1" applyBorder="1" applyAlignment="1">
      <alignment/>
    </xf>
    <xf numFmtId="0" fontId="0" fillId="0" borderId="15" xfId="0" applyBorder="1" applyAlignment="1">
      <alignment/>
    </xf>
    <xf numFmtId="0" fontId="13" fillId="0" borderId="15" xfId="0" applyFont="1" applyBorder="1" applyAlignment="1" applyProtection="1">
      <alignment horizontal="right"/>
      <protection locked="0"/>
    </xf>
    <xf numFmtId="0" fontId="13" fillId="0" borderId="15" xfId="0" applyFont="1" applyBorder="1" applyAlignment="1" applyProtection="1">
      <alignment/>
      <protection/>
    </xf>
    <xf numFmtId="0" fontId="14" fillId="0" borderId="15" xfId="0" applyFont="1" applyBorder="1" applyAlignment="1">
      <alignment/>
    </xf>
    <xf numFmtId="0" fontId="16" fillId="0" borderId="15" xfId="0" applyFont="1" applyBorder="1" applyAlignment="1">
      <alignment/>
    </xf>
    <xf numFmtId="0" fontId="14" fillId="0" borderId="15" xfId="0" applyFont="1" applyBorder="1" applyAlignment="1" applyProtection="1">
      <alignment/>
      <protection locked="0"/>
    </xf>
    <xf numFmtId="0" fontId="17" fillId="0" borderId="16" xfId="0" applyFont="1" applyBorder="1" applyAlignment="1">
      <alignment/>
    </xf>
    <xf numFmtId="0" fontId="17" fillId="0" borderId="17" xfId="0" applyFont="1" applyBorder="1" applyAlignment="1">
      <alignment/>
    </xf>
    <xf numFmtId="0" fontId="17" fillId="0" borderId="18" xfId="0" applyFont="1" applyBorder="1" applyAlignment="1">
      <alignment horizontal="center"/>
    </xf>
    <xf numFmtId="0" fontId="17" fillId="0" borderId="19" xfId="0" applyFont="1" applyBorder="1" applyAlignment="1">
      <alignment horizontal="center"/>
    </xf>
    <xf numFmtId="0" fontId="17" fillId="0" borderId="20" xfId="0" applyFont="1" applyBorder="1" applyAlignment="1" applyProtection="1">
      <alignment horizontal="center"/>
      <protection locked="0"/>
    </xf>
    <xf numFmtId="0" fontId="17" fillId="0" borderId="21" xfId="0" applyFont="1" applyBorder="1" applyAlignment="1">
      <alignment horizontal="center"/>
    </xf>
    <xf numFmtId="0" fontId="17" fillId="0" borderId="22" xfId="0" applyFont="1" applyBorder="1" applyAlignment="1">
      <alignment horizontal="center"/>
    </xf>
    <xf numFmtId="0" fontId="16" fillId="4" borderId="23" xfId="0" applyFont="1" applyFill="1" applyBorder="1" applyAlignment="1" applyProtection="1">
      <alignment horizontal="center"/>
      <protection locked="0"/>
    </xf>
    <xf numFmtId="0" fontId="18" fillId="0" borderId="24" xfId="0" applyFont="1" applyBorder="1" applyAlignment="1" applyProtection="1">
      <alignment horizontal="center"/>
      <protection/>
    </xf>
    <xf numFmtId="0" fontId="18" fillId="0" borderId="25" xfId="0" applyFont="1" applyBorder="1" applyAlignment="1">
      <alignment horizontal="center"/>
    </xf>
    <xf numFmtId="0" fontId="16" fillId="4" borderId="6" xfId="0" applyFont="1" applyFill="1" applyBorder="1" applyAlignment="1">
      <alignment horizontal="center"/>
    </xf>
    <xf numFmtId="0" fontId="18" fillId="0" borderId="13" xfId="0" applyFont="1" applyBorder="1" applyAlignment="1">
      <alignment horizontal="center"/>
    </xf>
    <xf numFmtId="0" fontId="16" fillId="4" borderId="26" xfId="0" applyFont="1" applyFill="1" applyBorder="1" applyAlignment="1" applyProtection="1">
      <alignment horizontal="center"/>
      <protection locked="0"/>
    </xf>
    <xf numFmtId="0" fontId="14" fillId="0" borderId="0" xfId="0" applyFont="1" applyAlignment="1">
      <alignment/>
    </xf>
    <xf numFmtId="0" fontId="16" fillId="4" borderId="20" xfId="0" applyFont="1" applyFill="1" applyBorder="1" applyAlignment="1" applyProtection="1">
      <alignment horizontal="center"/>
      <protection locked="0"/>
    </xf>
    <xf numFmtId="0" fontId="16" fillId="4" borderId="22" xfId="0" applyFont="1" applyFill="1" applyBorder="1" applyAlignment="1">
      <alignment horizontal="center"/>
    </xf>
    <xf numFmtId="0" fontId="18" fillId="0" borderId="0" xfId="0" applyFont="1" applyAlignment="1">
      <alignment/>
    </xf>
    <xf numFmtId="0" fontId="16" fillId="4" borderId="16" xfId="0" applyFont="1" applyFill="1" applyBorder="1" applyAlignment="1" applyProtection="1">
      <alignment horizontal="center"/>
      <protection locked="0"/>
    </xf>
    <xf numFmtId="0" fontId="16" fillId="4" borderId="19" xfId="0" applyFont="1" applyFill="1" applyBorder="1" applyAlignment="1" applyProtection="1">
      <alignment horizontal="center"/>
      <protection locked="0"/>
    </xf>
    <xf numFmtId="0" fontId="16" fillId="4" borderId="22" xfId="0" applyFont="1" applyFill="1" applyBorder="1" applyAlignment="1" applyProtection="1">
      <alignment horizontal="center"/>
      <protection locked="0"/>
    </xf>
    <xf numFmtId="0" fontId="19" fillId="0" borderId="0" xfId="0" applyFont="1" applyAlignment="1">
      <alignment/>
    </xf>
    <xf numFmtId="0" fontId="19" fillId="0" borderId="0" xfId="0" applyFont="1" applyAlignment="1" applyProtection="1">
      <alignment/>
      <protection locked="0"/>
    </xf>
    <xf numFmtId="0" fontId="19" fillId="0" borderId="0" xfId="0" applyFont="1" applyAlignment="1">
      <alignment horizontal="right"/>
    </xf>
    <xf numFmtId="0" fontId="19" fillId="0" borderId="15" xfId="0" applyFont="1" applyBorder="1" applyAlignment="1">
      <alignment/>
    </xf>
    <xf numFmtId="0" fontId="0" fillId="0" borderId="15" xfId="0" applyBorder="1" applyAlignment="1" applyProtection="1">
      <alignment/>
      <protection locked="0"/>
    </xf>
    <xf numFmtId="0" fontId="20" fillId="0" borderId="0" xfId="0" applyFont="1" applyAlignment="1">
      <alignment/>
    </xf>
    <xf numFmtId="0" fontId="20" fillId="0" borderId="0" xfId="0" applyFont="1" applyAlignment="1">
      <alignment horizontal="center"/>
    </xf>
    <xf numFmtId="0" fontId="20" fillId="0" borderId="0" xfId="0" applyFont="1" applyAlignment="1" applyProtection="1">
      <alignment/>
      <protection locked="0"/>
    </xf>
    <xf numFmtId="0" fontId="20" fillId="0" borderId="0" xfId="0" applyFont="1" applyAlignment="1">
      <alignment horizontal="right"/>
    </xf>
    <xf numFmtId="0" fontId="0" fillId="2" borderId="27" xfId="0" applyFont="1" applyFill="1" applyBorder="1" applyAlignment="1">
      <alignment/>
    </xf>
    <xf numFmtId="0" fontId="5" fillId="2" borderId="28" xfId="0" applyFont="1" applyFill="1" applyBorder="1" applyAlignment="1">
      <alignment horizontal="center"/>
    </xf>
    <xf numFmtId="0" fontId="6" fillId="2" borderId="28" xfId="0" applyFont="1" applyFill="1" applyBorder="1" applyAlignment="1">
      <alignment horizontal="center"/>
    </xf>
    <xf numFmtId="0" fontId="7" fillId="2" borderId="28" xfId="0" applyFont="1" applyFill="1" applyBorder="1" applyAlignment="1">
      <alignment horizontal="center"/>
    </xf>
    <xf numFmtId="0" fontId="8" fillId="2" borderId="28" xfId="0" applyFont="1" applyFill="1" applyBorder="1" applyAlignment="1">
      <alignment horizontal="center"/>
    </xf>
    <xf numFmtId="0" fontId="0" fillId="3" borderId="5" xfId="0" applyFont="1" applyFill="1" applyBorder="1" applyAlignment="1">
      <alignment horizontal="center"/>
    </xf>
    <xf numFmtId="0" fontId="0" fillId="3" borderId="29" xfId="0" applyFont="1" applyFill="1" applyBorder="1" applyAlignment="1">
      <alignment horizontal="center"/>
    </xf>
    <xf numFmtId="0" fontId="0" fillId="3" borderId="6" xfId="0" applyFont="1" applyFill="1" applyBorder="1" applyAlignment="1">
      <alignment horizontal="center"/>
    </xf>
    <xf numFmtId="0" fontId="0" fillId="3" borderId="30" xfId="0" applyFont="1" applyFill="1" applyBorder="1" applyAlignment="1">
      <alignment/>
    </xf>
    <xf numFmtId="0" fontId="0" fillId="2" borderId="18" xfId="0" applyFont="1" applyFill="1" applyBorder="1" applyAlignment="1">
      <alignment/>
    </xf>
    <xf numFmtId="0" fontId="5" fillId="2" borderId="18" xfId="0" applyFont="1" applyFill="1" applyBorder="1" applyAlignment="1">
      <alignment horizontal="center"/>
    </xf>
    <xf numFmtId="0" fontId="0" fillId="3" borderId="31" xfId="0" applyFont="1" applyFill="1" applyBorder="1" applyAlignment="1">
      <alignment horizontal="center"/>
    </xf>
    <xf numFmtId="0" fontId="1" fillId="2" borderId="18" xfId="0" applyFont="1" applyFill="1" applyBorder="1" applyAlignment="1">
      <alignment/>
    </xf>
    <xf numFmtId="14" fontId="21" fillId="0" borderId="32" xfId="18" applyNumberFormat="1" applyFont="1" applyFill="1" applyBorder="1" applyAlignment="1">
      <alignment horizontal="right" wrapText="1"/>
      <protection/>
    </xf>
    <xf numFmtId="14" fontId="0" fillId="0" borderId="0" xfId="0" applyNumberFormat="1" applyAlignment="1">
      <alignment/>
    </xf>
    <xf numFmtId="0" fontId="16" fillId="4" borderId="33" xfId="0" applyFont="1" applyFill="1" applyBorder="1" applyAlignment="1" applyProtection="1">
      <alignment horizontal="center"/>
      <protection/>
    </xf>
    <xf numFmtId="0" fontId="16" fillId="4" borderId="34" xfId="0" applyFont="1" applyFill="1" applyBorder="1" applyAlignment="1">
      <alignment horizontal="center"/>
    </xf>
    <xf numFmtId="183" fontId="14" fillId="0" borderId="35" xfId="0" applyNumberFormat="1" applyFont="1" applyBorder="1" applyAlignment="1">
      <alignment horizontal="center"/>
    </xf>
    <xf numFmtId="183" fontId="14" fillId="0" borderId="36" xfId="0" applyNumberFormat="1" applyFont="1" applyBorder="1" applyAlignment="1">
      <alignment horizontal="center"/>
    </xf>
    <xf numFmtId="183" fontId="14" fillId="0" borderId="29" xfId="0" applyNumberFormat="1" applyFont="1" applyBorder="1" applyAlignment="1">
      <alignment horizontal="center"/>
    </xf>
    <xf numFmtId="14" fontId="14" fillId="0" borderId="35" xfId="0" applyNumberFormat="1" applyFont="1" applyBorder="1" applyAlignment="1">
      <alignment horizontal="center"/>
    </xf>
    <xf numFmtId="14" fontId="14" fillId="0" borderId="36" xfId="0" applyNumberFormat="1" applyFont="1" applyBorder="1" applyAlignment="1">
      <alignment horizontal="center"/>
    </xf>
    <xf numFmtId="14" fontId="14" fillId="0" borderId="29" xfId="0" applyNumberFormat="1" applyFont="1" applyBorder="1" applyAlignment="1">
      <alignment horizontal="center"/>
    </xf>
    <xf numFmtId="0" fontId="21" fillId="0" borderId="37" xfId="18" applyFont="1" applyFill="1" applyBorder="1" applyAlignment="1">
      <alignment horizontal="left" wrapText="1"/>
      <protection/>
    </xf>
    <xf numFmtId="14" fontId="21" fillId="0" borderId="38" xfId="18" applyNumberFormat="1" applyFont="1" applyFill="1" applyBorder="1" applyAlignment="1">
      <alignment horizontal="right" wrapText="1"/>
      <protection/>
    </xf>
    <xf numFmtId="0" fontId="21" fillId="0" borderId="39" xfId="18" applyFont="1" applyFill="1" applyBorder="1" applyAlignment="1">
      <alignment horizontal="left" wrapText="1"/>
      <protection/>
    </xf>
    <xf numFmtId="0" fontId="0" fillId="0" borderId="27" xfId="0" applyBorder="1" applyAlignment="1">
      <alignment/>
    </xf>
    <xf numFmtId="14" fontId="0" fillId="0" borderId="28" xfId="0" applyNumberFormat="1" applyBorder="1" applyAlignment="1">
      <alignment/>
    </xf>
    <xf numFmtId="0" fontId="0" fillId="0" borderId="40" xfId="0" applyBorder="1" applyAlignment="1">
      <alignment/>
    </xf>
    <xf numFmtId="14" fontId="0" fillId="0" borderId="0" xfId="0" applyNumberFormat="1" applyBorder="1" applyAlignment="1">
      <alignment/>
    </xf>
    <xf numFmtId="0" fontId="0" fillId="0" borderId="41" xfId="0" applyBorder="1" applyAlignment="1">
      <alignment/>
    </xf>
    <xf numFmtId="0" fontId="0" fillId="0" borderId="33" xfId="0" applyBorder="1" applyAlignment="1">
      <alignment/>
    </xf>
    <xf numFmtId="14" fontId="0" fillId="0" borderId="42" xfId="0" applyNumberFormat="1" applyBorder="1" applyAlignment="1">
      <alignment/>
    </xf>
    <xf numFmtId="0" fontId="21" fillId="0" borderId="43" xfId="18" applyFont="1" applyFill="1" applyBorder="1" applyAlignment="1">
      <alignment horizontal="left" wrapText="1"/>
      <protection/>
    </xf>
    <xf numFmtId="14" fontId="21" fillId="0" borderId="44" xfId="18" applyNumberFormat="1" applyFont="1" applyFill="1" applyBorder="1" applyAlignment="1">
      <alignment horizontal="right" wrapText="1"/>
      <protection/>
    </xf>
    <xf numFmtId="183" fontId="21" fillId="0" borderId="45" xfId="18" applyNumberFormat="1" applyFont="1" applyFill="1" applyBorder="1" applyAlignment="1">
      <alignment horizontal="right" wrapText="1"/>
      <protection/>
    </xf>
    <xf numFmtId="183" fontId="21" fillId="0" borderId="46" xfId="18" applyNumberFormat="1" applyFont="1" applyFill="1" applyBorder="1" applyAlignment="1">
      <alignment horizontal="right" wrapText="1"/>
      <protection/>
    </xf>
    <xf numFmtId="183" fontId="21" fillId="0" borderId="47" xfId="18" applyNumberFormat="1" applyFont="1" applyFill="1" applyBorder="1" applyAlignment="1">
      <alignment horizontal="right" wrapText="1"/>
      <protection/>
    </xf>
    <xf numFmtId="0" fontId="0" fillId="0" borderId="0" xfId="0" applyBorder="1" applyAlignment="1">
      <alignment/>
    </xf>
    <xf numFmtId="183" fontId="0" fillId="0" borderId="0" xfId="0" applyNumberFormat="1" applyBorder="1" applyAlignment="1">
      <alignment/>
    </xf>
    <xf numFmtId="183" fontId="0" fillId="0" borderId="28" xfId="0" applyNumberFormat="1" applyBorder="1" applyAlignment="1">
      <alignment/>
    </xf>
    <xf numFmtId="0" fontId="0" fillId="0" borderId="28" xfId="0" applyBorder="1" applyAlignment="1">
      <alignment/>
    </xf>
    <xf numFmtId="0" fontId="0" fillId="0" borderId="48" xfId="0" applyBorder="1" applyAlignment="1">
      <alignment/>
    </xf>
    <xf numFmtId="14" fontId="0" fillId="0" borderId="41" xfId="0" applyNumberFormat="1" applyBorder="1" applyAlignment="1">
      <alignment/>
    </xf>
    <xf numFmtId="186" fontId="0" fillId="0" borderId="41" xfId="0" applyNumberFormat="1" applyBorder="1" applyAlignment="1">
      <alignment/>
    </xf>
    <xf numFmtId="0" fontId="0" fillId="0" borderId="42" xfId="0" applyBorder="1" applyAlignment="1">
      <alignment/>
    </xf>
    <xf numFmtId="186" fontId="0" fillId="0" borderId="49" xfId="0" applyNumberFormat="1" applyBorder="1" applyAlignment="1">
      <alignment/>
    </xf>
    <xf numFmtId="14" fontId="0" fillId="0" borderId="48" xfId="0" applyNumberFormat="1" applyBorder="1" applyAlignment="1">
      <alignment/>
    </xf>
    <xf numFmtId="0" fontId="0" fillId="0" borderId="20" xfId="0" applyBorder="1" applyAlignment="1">
      <alignment/>
    </xf>
    <xf numFmtId="0" fontId="31" fillId="0" borderId="0" xfId="0" applyFont="1" applyAlignment="1">
      <alignment horizontal="center"/>
    </xf>
    <xf numFmtId="0" fontId="32" fillId="0" borderId="0" xfId="0" applyFont="1" applyAlignment="1">
      <alignment horizontal="center" vertical="center"/>
    </xf>
    <xf numFmtId="0" fontId="33" fillId="0" borderId="0" xfId="0" applyFont="1" applyAlignment="1">
      <alignment horizontal="center"/>
    </xf>
    <xf numFmtId="0" fontId="3" fillId="5" borderId="35" xfId="0" applyFont="1" applyFill="1" applyBorder="1" applyAlignment="1">
      <alignment horizontal="center"/>
    </xf>
    <xf numFmtId="0" fontId="3" fillId="5" borderId="36" xfId="0" applyFont="1" applyFill="1" applyBorder="1" applyAlignment="1">
      <alignment horizontal="center"/>
    </xf>
    <xf numFmtId="0" fontId="3" fillId="5" borderId="29" xfId="0" applyFont="1" applyFill="1" applyBorder="1" applyAlignment="1">
      <alignment horizontal="center"/>
    </xf>
    <xf numFmtId="0" fontId="25" fillId="5" borderId="1" xfId="0" applyFont="1" applyFill="1" applyBorder="1" applyAlignment="1">
      <alignment horizontal="center"/>
    </xf>
    <xf numFmtId="0" fontId="23" fillId="5" borderId="35" xfId="0" applyFont="1" applyFill="1" applyBorder="1" applyAlignment="1">
      <alignment horizontal="center"/>
    </xf>
    <xf numFmtId="0" fontId="26" fillId="5" borderId="35" xfId="0" applyFont="1" applyFill="1" applyBorder="1" applyAlignment="1">
      <alignment horizontal="center"/>
    </xf>
    <xf numFmtId="184" fontId="24" fillId="5" borderId="2" xfId="0" applyNumberFormat="1" applyFont="1" applyFill="1" applyBorder="1" applyAlignment="1">
      <alignment horizontal="center"/>
    </xf>
    <xf numFmtId="0" fontId="25" fillId="5" borderId="3" xfId="0" applyFont="1" applyFill="1" applyBorder="1" applyAlignment="1">
      <alignment horizontal="center"/>
    </xf>
    <xf numFmtId="0" fontId="23" fillId="5" borderId="36" xfId="0" applyFont="1" applyFill="1" applyBorder="1" applyAlignment="1">
      <alignment horizontal="center"/>
    </xf>
    <xf numFmtId="0" fontId="26" fillId="5" borderId="36" xfId="0" applyFont="1" applyFill="1" applyBorder="1" applyAlignment="1">
      <alignment horizontal="center"/>
    </xf>
    <xf numFmtId="184" fontId="24" fillId="5" borderId="4" xfId="0" applyNumberFormat="1" applyFont="1" applyFill="1" applyBorder="1" applyAlignment="1">
      <alignment horizontal="center"/>
    </xf>
    <xf numFmtId="0" fontId="25" fillId="5" borderId="5" xfId="0" applyFont="1" applyFill="1" applyBorder="1" applyAlignment="1">
      <alignment horizontal="center"/>
    </xf>
    <xf numFmtId="0" fontId="23" fillId="5" borderId="29" xfId="0" applyFont="1" applyFill="1" applyBorder="1" applyAlignment="1">
      <alignment horizontal="center"/>
    </xf>
    <xf numFmtId="0" fontId="26" fillId="5" borderId="29" xfId="0" applyFont="1" applyFill="1" applyBorder="1" applyAlignment="1">
      <alignment horizontal="center"/>
    </xf>
    <xf numFmtId="184" fontId="24" fillId="5" borderId="6" xfId="0" applyNumberFormat="1" applyFont="1" applyFill="1" applyBorder="1" applyAlignment="1">
      <alignment horizontal="center"/>
    </xf>
    <xf numFmtId="0" fontId="0" fillId="3" borderId="35" xfId="0" applyFont="1" applyFill="1" applyBorder="1" applyAlignment="1">
      <alignment horizontal="center"/>
    </xf>
    <xf numFmtId="184" fontId="0" fillId="3" borderId="35" xfId="0" applyNumberFormat="1" applyFont="1" applyFill="1" applyBorder="1" applyAlignment="1">
      <alignment horizontal="center"/>
    </xf>
    <xf numFmtId="1" fontId="2" fillId="3" borderId="16" xfId="0" applyNumberFormat="1" applyFont="1" applyFill="1" applyBorder="1" applyAlignment="1">
      <alignment/>
    </xf>
    <xf numFmtId="1" fontId="2" fillId="3" borderId="18" xfId="0" applyNumberFormat="1" applyFont="1" applyFill="1" applyBorder="1" applyAlignment="1">
      <alignment/>
    </xf>
    <xf numFmtId="1" fontId="2" fillId="3" borderId="50" xfId="0" applyNumberFormat="1" applyFont="1" applyFill="1" applyBorder="1" applyAlignment="1">
      <alignment/>
    </xf>
    <xf numFmtId="0" fontId="1" fillId="3" borderId="51" xfId="0" applyFont="1" applyFill="1" applyBorder="1" applyAlignment="1">
      <alignment/>
    </xf>
    <xf numFmtId="0" fontId="1" fillId="3" borderId="52" xfId="0" applyFont="1" applyFill="1" applyBorder="1" applyAlignment="1">
      <alignment/>
    </xf>
    <xf numFmtId="0" fontId="1" fillId="3" borderId="0" xfId="0" applyFont="1" applyFill="1" applyBorder="1" applyAlignment="1">
      <alignment horizontal="center"/>
    </xf>
    <xf numFmtId="0" fontId="2" fillId="3" borderId="0" xfId="0" applyFont="1" applyFill="1" applyBorder="1" applyAlignment="1">
      <alignment horizontal="center"/>
    </xf>
    <xf numFmtId="0" fontId="1" fillId="3" borderId="41" xfId="0" applyFont="1" applyFill="1" applyBorder="1" applyAlignment="1">
      <alignment horizontal="center"/>
    </xf>
    <xf numFmtId="0" fontId="0" fillId="3" borderId="36" xfId="0" applyFont="1" applyFill="1" applyBorder="1" applyAlignment="1">
      <alignment horizontal="center"/>
    </xf>
    <xf numFmtId="0" fontId="0" fillId="3" borderId="4" xfId="0" applyFont="1" applyFill="1" applyBorder="1" applyAlignment="1">
      <alignment horizontal="center"/>
    </xf>
    <xf numFmtId="0" fontId="0" fillId="0" borderId="7" xfId="0" applyFont="1" applyFill="1" applyBorder="1" applyAlignment="1">
      <alignment/>
    </xf>
    <xf numFmtId="0" fontId="0" fillId="0" borderId="9" xfId="0" applyFont="1" applyFill="1" applyBorder="1" applyAlignment="1">
      <alignment/>
    </xf>
    <xf numFmtId="0" fontId="0" fillId="0" borderId="8" xfId="0" applyFont="1" applyFill="1" applyBorder="1" applyAlignment="1">
      <alignment/>
    </xf>
    <xf numFmtId="183" fontId="0" fillId="0" borderId="42" xfId="0" applyNumberFormat="1" applyBorder="1" applyAlignment="1">
      <alignment/>
    </xf>
    <xf numFmtId="184" fontId="9" fillId="3" borderId="6" xfId="0" applyNumberFormat="1" applyFont="1" applyFill="1" applyBorder="1" applyAlignment="1">
      <alignment horizontal="center"/>
    </xf>
    <xf numFmtId="1" fontId="0" fillId="3" borderId="42" xfId="0" applyNumberFormat="1" applyFont="1" applyFill="1" applyBorder="1" applyAlignment="1">
      <alignment horizontal="center"/>
    </xf>
    <xf numFmtId="0" fontId="1" fillId="2" borderId="36" xfId="0" applyFont="1" applyFill="1" applyBorder="1" applyAlignment="1">
      <alignment/>
    </xf>
    <xf numFmtId="1" fontId="1" fillId="2" borderId="36" xfId="0" applyNumberFormat="1" applyFont="1" applyFill="1" applyBorder="1" applyAlignment="1">
      <alignment/>
    </xf>
    <xf numFmtId="1" fontId="1" fillId="3" borderId="17" xfId="0" applyNumberFormat="1" applyFont="1" applyFill="1" applyBorder="1" applyAlignment="1">
      <alignment horizontal="center"/>
    </xf>
    <xf numFmtId="1" fontId="1" fillId="3" borderId="19" xfId="0" applyNumberFormat="1" applyFont="1" applyFill="1" applyBorder="1" applyAlignment="1">
      <alignment horizontal="center"/>
    </xf>
    <xf numFmtId="1" fontId="1" fillId="3" borderId="22" xfId="0" applyNumberFormat="1" applyFont="1" applyFill="1" applyBorder="1" applyAlignment="1">
      <alignment horizontal="center"/>
    </xf>
    <xf numFmtId="0" fontId="0" fillId="3" borderId="53" xfId="0" applyFont="1" applyFill="1" applyBorder="1" applyAlignment="1">
      <alignment horizontal="center"/>
    </xf>
    <xf numFmtId="0" fontId="0" fillId="3" borderId="54" xfId="0" applyFont="1" applyFill="1" applyBorder="1" applyAlignment="1">
      <alignment horizontal="center"/>
    </xf>
    <xf numFmtId="184" fontId="9" fillId="3" borderId="55" xfId="0" applyNumberFormat="1" applyFont="1" applyFill="1" applyBorder="1" applyAlignment="1">
      <alignment horizontal="center"/>
    </xf>
    <xf numFmtId="0" fontId="27" fillId="2" borderId="56" xfId="0" applyFont="1" applyFill="1" applyBorder="1" applyAlignment="1">
      <alignment horizontal="center"/>
    </xf>
    <xf numFmtId="0" fontId="27" fillId="2" borderId="57" xfId="0" applyFont="1" applyFill="1" applyBorder="1" applyAlignment="1">
      <alignment horizontal="center"/>
    </xf>
    <xf numFmtId="0" fontId="27" fillId="2" borderId="58" xfId="0" applyFont="1" applyFill="1" applyBorder="1" applyAlignment="1">
      <alignment horizontal="center"/>
    </xf>
    <xf numFmtId="0" fontId="24" fillId="5" borderId="2" xfId="0" applyFont="1" applyFill="1" applyBorder="1" applyAlignment="1">
      <alignment horizontal="center"/>
    </xf>
    <xf numFmtId="0" fontId="24" fillId="5" borderId="4" xfId="0" applyFont="1" applyFill="1" applyBorder="1" applyAlignment="1">
      <alignment horizontal="center"/>
    </xf>
    <xf numFmtId="0" fontId="24" fillId="5" borderId="6" xfId="0" applyFont="1" applyFill="1" applyBorder="1" applyAlignment="1">
      <alignment horizontal="center"/>
    </xf>
    <xf numFmtId="0" fontId="4" fillId="2" borderId="27" xfId="0" applyFont="1" applyFill="1" applyBorder="1" applyAlignment="1">
      <alignment horizontal="center"/>
    </xf>
    <xf numFmtId="0" fontId="6" fillId="2" borderId="48" xfId="0" applyFont="1" applyFill="1" applyBorder="1" applyAlignment="1">
      <alignment horizontal="center"/>
    </xf>
    <xf numFmtId="0" fontId="4" fillId="2" borderId="16" xfId="0" applyFont="1" applyFill="1" applyBorder="1" applyAlignment="1">
      <alignment horizontal="center"/>
    </xf>
    <xf numFmtId="0" fontId="6" fillId="2" borderId="50" xfId="0" applyFont="1" applyFill="1" applyBorder="1" applyAlignment="1">
      <alignment horizontal="center"/>
    </xf>
    <xf numFmtId="0" fontId="9" fillId="0" borderId="15" xfId="0" applyFont="1" applyBorder="1" applyAlignment="1">
      <alignment/>
    </xf>
    <xf numFmtId="1" fontId="2" fillId="3" borderId="29" xfId="0" applyNumberFormat="1" applyFont="1" applyFill="1" applyBorder="1" applyAlignment="1">
      <alignment horizontal="center"/>
    </xf>
    <xf numFmtId="0" fontId="35" fillId="2" borderId="0" xfId="0" applyFont="1" applyFill="1" applyAlignment="1">
      <alignment/>
    </xf>
    <xf numFmtId="0" fontId="21" fillId="2" borderId="59" xfId="18" applyFont="1" applyFill="1" applyBorder="1" applyAlignment="1">
      <alignment horizontal="center"/>
      <protection/>
    </xf>
    <xf numFmtId="14" fontId="21" fillId="2" borderId="60" xfId="18" applyNumberFormat="1" applyFont="1" applyFill="1" applyBorder="1" applyAlignment="1">
      <alignment horizontal="center"/>
      <protection/>
    </xf>
    <xf numFmtId="183" fontId="21" fillId="2" borderId="60" xfId="18" applyNumberFormat="1" applyFont="1" applyFill="1" applyBorder="1" applyAlignment="1">
      <alignment horizontal="center"/>
      <protection/>
    </xf>
    <xf numFmtId="14" fontId="0" fillId="0" borderId="60" xfId="0" applyNumberFormat="1" applyBorder="1" applyAlignment="1">
      <alignment/>
    </xf>
    <xf numFmtId="0" fontId="0" fillId="0" borderId="61" xfId="0" applyBorder="1" applyAlignment="1">
      <alignment/>
    </xf>
    <xf numFmtId="0" fontId="0" fillId="0" borderId="19" xfId="0" applyBorder="1" applyAlignment="1">
      <alignment/>
    </xf>
    <xf numFmtId="0" fontId="0" fillId="0" borderId="22" xfId="0" applyBorder="1" applyAlignment="1">
      <alignment/>
    </xf>
    <xf numFmtId="0" fontId="0" fillId="0" borderId="24" xfId="0" applyBorder="1" applyAlignment="1">
      <alignment/>
    </xf>
    <xf numFmtId="0" fontId="0" fillId="0" borderId="25" xfId="0" applyBorder="1" applyAlignment="1">
      <alignment/>
    </xf>
    <xf numFmtId="0" fontId="0" fillId="0" borderId="36" xfId="0" applyBorder="1" applyAlignment="1">
      <alignment/>
    </xf>
    <xf numFmtId="0" fontId="0" fillId="0" borderId="4" xfId="0" applyBorder="1" applyAlignment="1">
      <alignment/>
    </xf>
    <xf numFmtId="0" fontId="0" fillId="0" borderId="12" xfId="0" applyBorder="1" applyAlignment="1">
      <alignment/>
    </xf>
    <xf numFmtId="0" fontId="0" fillId="0" borderId="13" xfId="0"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0" fillId="0" borderId="54" xfId="0" applyBorder="1" applyAlignment="1">
      <alignment/>
    </xf>
    <xf numFmtId="0" fontId="0" fillId="0" borderId="14" xfId="0" applyBorder="1" applyAlignment="1">
      <alignment/>
    </xf>
    <xf numFmtId="0" fontId="36" fillId="0" borderId="0" xfId="0" applyFont="1" applyAlignment="1">
      <alignment horizontal="center" vertical="center"/>
    </xf>
    <xf numFmtId="0" fontId="16" fillId="0" borderId="35" xfId="0" applyFont="1" applyBorder="1" applyAlignment="1" applyProtection="1">
      <alignment horizontal="center"/>
      <protection hidden="1"/>
    </xf>
    <xf numFmtId="0" fontId="16" fillId="0" borderId="2" xfId="0" applyFont="1" applyBorder="1" applyAlignment="1" applyProtection="1">
      <alignment horizontal="center"/>
      <protection locked="0"/>
    </xf>
    <xf numFmtId="0" fontId="16" fillId="0" borderId="24" xfId="0" applyFont="1" applyBorder="1" applyAlignment="1" applyProtection="1">
      <alignment horizontal="center"/>
      <protection hidden="1"/>
    </xf>
    <xf numFmtId="0" fontId="16" fillId="0" borderId="25" xfId="0" applyFont="1" applyBorder="1" applyAlignment="1" applyProtection="1">
      <alignment horizontal="center"/>
      <protection locked="0"/>
    </xf>
    <xf numFmtId="0" fontId="16" fillId="0" borderId="34" xfId="0" applyFont="1" applyBorder="1" applyAlignment="1" applyProtection="1">
      <alignment horizontal="center"/>
      <protection hidden="1"/>
    </xf>
    <xf numFmtId="0" fontId="16" fillId="0" borderId="78" xfId="0" applyFont="1" applyBorder="1" applyAlignment="1" applyProtection="1">
      <alignment horizontal="center"/>
      <protection locked="0"/>
    </xf>
    <xf numFmtId="0" fontId="16" fillId="0" borderId="24" xfId="0" applyFont="1" applyBorder="1" applyAlignment="1" applyProtection="1">
      <alignment horizontal="center"/>
      <protection locked="0"/>
    </xf>
    <xf numFmtId="0" fontId="2" fillId="0" borderId="0" xfId="0" applyFont="1" applyAlignment="1">
      <alignment/>
    </xf>
    <xf numFmtId="0" fontId="2" fillId="3" borderId="79" xfId="0" applyFont="1" applyFill="1" applyBorder="1" applyAlignment="1">
      <alignment horizontal="center"/>
    </xf>
    <xf numFmtId="0" fontId="2" fillId="3" borderId="77" xfId="0" applyFont="1" applyFill="1" applyBorder="1" applyAlignment="1">
      <alignment horizontal="center"/>
    </xf>
    <xf numFmtId="0" fontId="2" fillId="3" borderId="24" xfId="0" applyFont="1" applyFill="1" applyBorder="1" applyAlignment="1">
      <alignment horizontal="center"/>
    </xf>
    <xf numFmtId="0" fontId="2" fillId="3" borderId="35" xfId="0" applyFont="1" applyFill="1" applyBorder="1" applyAlignment="1">
      <alignment horizontal="center"/>
    </xf>
    <xf numFmtId="0" fontId="2" fillId="3" borderId="41" xfId="0" applyFont="1" applyFill="1" applyBorder="1" applyAlignment="1">
      <alignment horizontal="center" vertical="center"/>
    </xf>
    <xf numFmtId="0" fontId="2" fillId="3" borderId="54" xfId="0" applyFont="1" applyFill="1" applyBorder="1" applyAlignment="1">
      <alignment horizontal="center"/>
    </xf>
    <xf numFmtId="0" fontId="2" fillId="3" borderId="36" xfId="0" applyFont="1" applyFill="1" applyBorder="1" applyAlignment="1">
      <alignment horizontal="center"/>
    </xf>
    <xf numFmtId="0" fontId="2" fillId="3" borderId="14" xfId="0" applyFont="1" applyFill="1" applyBorder="1" applyAlignment="1">
      <alignment horizontal="center"/>
    </xf>
    <xf numFmtId="0" fontId="2" fillId="3" borderId="12" xfId="0" applyFont="1" applyFill="1" applyBorder="1" applyAlignment="1">
      <alignment horizontal="center"/>
    </xf>
    <xf numFmtId="0" fontId="2" fillId="3" borderId="29" xfId="0" applyFont="1" applyFill="1" applyBorder="1" applyAlignment="1">
      <alignment horizontal="center"/>
    </xf>
    <xf numFmtId="0" fontId="2" fillId="3" borderId="17" xfId="0" applyFont="1" applyFill="1" applyBorder="1" applyAlignment="1">
      <alignment horizontal="center"/>
    </xf>
    <xf numFmtId="0" fontId="2" fillId="3" borderId="19" xfId="0" applyFont="1" applyFill="1" applyBorder="1" applyAlignment="1">
      <alignment horizontal="center"/>
    </xf>
    <xf numFmtId="0" fontId="2" fillId="3" borderId="22" xfId="0" applyFont="1" applyFill="1" applyBorder="1" applyAlignment="1">
      <alignment horizontal="center"/>
    </xf>
    <xf numFmtId="0" fontId="2" fillId="6" borderId="19" xfId="0" applyFont="1" applyFill="1" applyBorder="1" applyAlignment="1">
      <alignment horizontal="center"/>
    </xf>
    <xf numFmtId="0" fontId="38" fillId="3" borderId="36" xfId="0" applyFont="1" applyFill="1" applyBorder="1" applyAlignment="1">
      <alignment horizontal="right"/>
    </xf>
    <xf numFmtId="0" fontId="2" fillId="0" borderId="24" xfId="0" applyFont="1" applyFill="1" applyBorder="1" applyAlignment="1">
      <alignment horizontal="center"/>
    </xf>
    <xf numFmtId="0" fontId="2" fillId="0" borderId="80" xfId="0" applyFont="1" applyFill="1" applyBorder="1" applyAlignment="1">
      <alignment horizontal="center"/>
    </xf>
    <xf numFmtId="0" fontId="2" fillId="0" borderId="36" xfId="0" applyFont="1" applyFill="1" applyBorder="1" applyAlignment="1">
      <alignment horizontal="center"/>
    </xf>
    <xf numFmtId="0" fontId="2" fillId="0" borderId="81" xfId="0" applyFont="1" applyFill="1" applyBorder="1" applyAlignment="1">
      <alignment horizontal="center"/>
    </xf>
    <xf numFmtId="0" fontId="2" fillId="0" borderId="12" xfId="0" applyFont="1" applyFill="1" applyBorder="1" applyAlignment="1">
      <alignment horizontal="center"/>
    </xf>
    <xf numFmtId="0" fontId="2" fillId="0" borderId="31" xfId="0" applyFont="1" applyFill="1" applyBorder="1" applyAlignment="1">
      <alignment horizontal="center"/>
    </xf>
    <xf numFmtId="0" fontId="2" fillId="0" borderId="0" xfId="0" applyFont="1" applyFill="1" applyAlignment="1">
      <alignment/>
    </xf>
    <xf numFmtId="0" fontId="0" fillId="0" borderId="0" xfId="0" applyFill="1" applyAlignment="1">
      <alignment/>
    </xf>
    <xf numFmtId="0" fontId="2" fillId="0" borderId="82" xfId="0" applyFont="1" applyFill="1" applyBorder="1" applyAlignment="1">
      <alignment horizontal="right"/>
    </xf>
    <xf numFmtId="0" fontId="2" fillId="0" borderId="83" xfId="0" applyFont="1" applyFill="1" applyBorder="1" applyAlignment="1">
      <alignment/>
    </xf>
    <xf numFmtId="0" fontId="2" fillId="7" borderId="19" xfId="0" applyFont="1" applyFill="1" applyBorder="1" applyAlignment="1">
      <alignment horizontal="center"/>
    </xf>
    <xf numFmtId="0" fontId="2" fillId="0" borderId="28" xfId="0" applyFont="1" applyFill="1" applyBorder="1" applyAlignment="1">
      <alignment/>
    </xf>
    <xf numFmtId="0" fontId="0" fillId="0" borderId="40"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xf>
    <xf numFmtId="0" fontId="2" fillId="0" borderId="41" xfId="0" applyFont="1" applyFill="1" applyBorder="1" applyAlignment="1">
      <alignment/>
    </xf>
    <xf numFmtId="0" fontId="2" fillId="7" borderId="0" xfId="0" applyFont="1" applyFill="1" applyBorder="1" applyAlignment="1">
      <alignment horizontal="center" vertical="top" wrapText="1"/>
    </xf>
    <xf numFmtId="0" fontId="2" fillId="7" borderId="0" xfId="0" applyFont="1" applyFill="1" applyBorder="1" applyAlignment="1">
      <alignment/>
    </xf>
    <xf numFmtId="0" fontId="2" fillId="7" borderId="0" xfId="0" applyFont="1" applyFill="1" applyBorder="1" applyAlignment="1">
      <alignment horizontal="center"/>
    </xf>
    <xf numFmtId="0" fontId="2" fillId="0" borderId="40" xfId="0" applyFont="1" applyFill="1" applyBorder="1" applyAlignment="1">
      <alignment/>
    </xf>
    <xf numFmtId="0" fontId="2" fillId="0" borderId="0" xfId="0" applyFont="1" applyFill="1" applyBorder="1" applyAlignment="1">
      <alignment horizontal="right"/>
    </xf>
    <xf numFmtId="0" fontId="2" fillId="0" borderId="84" xfId="0" applyFont="1" applyFill="1" applyBorder="1" applyAlignment="1">
      <alignment/>
    </xf>
    <xf numFmtId="0" fontId="2" fillId="0" borderId="0" xfId="0" applyFont="1" applyFill="1" applyBorder="1" applyAlignment="1">
      <alignment horizontal="center"/>
    </xf>
    <xf numFmtId="0" fontId="2" fillId="0" borderId="33" xfId="0" applyFont="1" applyFill="1" applyBorder="1" applyAlignment="1">
      <alignment/>
    </xf>
    <xf numFmtId="0" fontId="2" fillId="0" borderId="42" xfId="0" applyFont="1" applyFill="1" applyBorder="1" applyAlignment="1">
      <alignment/>
    </xf>
    <xf numFmtId="0" fontId="2" fillId="3" borderId="85" xfId="0" applyFont="1" applyFill="1" applyBorder="1" applyAlignment="1">
      <alignment/>
    </xf>
    <xf numFmtId="0" fontId="2" fillId="3" borderId="29" xfId="0" applyFont="1" applyFill="1" applyBorder="1" applyAlignment="1">
      <alignment horizontal="right"/>
    </xf>
    <xf numFmtId="0" fontId="2" fillId="0" borderId="48" xfId="0" applyFont="1" applyBorder="1" applyAlignment="1">
      <alignment/>
    </xf>
    <xf numFmtId="0" fontId="2" fillId="0" borderId="41" xfId="0" applyFont="1" applyBorder="1" applyAlignment="1">
      <alignment/>
    </xf>
    <xf numFmtId="0" fontId="2" fillId="0" borderId="49" xfId="0" applyFont="1" applyBorder="1" applyAlignment="1">
      <alignment/>
    </xf>
    <xf numFmtId="0" fontId="2" fillId="3" borderId="17"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38" fillId="0" borderId="0" xfId="0" applyFont="1" applyFill="1" applyBorder="1" applyAlignment="1">
      <alignment/>
    </xf>
    <xf numFmtId="0" fontId="0" fillId="7" borderId="0" xfId="0" applyFont="1" applyFill="1" applyBorder="1" applyAlignment="1">
      <alignment horizontal="center"/>
    </xf>
    <xf numFmtId="0" fontId="0" fillId="7" borderId="86" xfId="0" applyFont="1" applyFill="1" applyBorder="1" applyAlignment="1">
      <alignment horizontal="center"/>
    </xf>
    <xf numFmtId="0" fontId="40" fillId="8" borderId="36" xfId="0" applyFont="1" applyFill="1" applyBorder="1" applyAlignment="1">
      <alignment horizontal="center"/>
    </xf>
    <xf numFmtId="0" fontId="40" fillId="3" borderId="36" xfId="0" applyFont="1" applyFill="1" applyBorder="1" applyAlignment="1">
      <alignment horizontal="center"/>
    </xf>
    <xf numFmtId="0" fontId="40" fillId="0" borderId="0" xfId="0" applyFont="1" applyFill="1" applyBorder="1" applyAlignment="1">
      <alignment horizontal="center"/>
    </xf>
    <xf numFmtId="0" fontId="40" fillId="3" borderId="29" xfId="0" applyFont="1" applyFill="1" applyBorder="1" applyAlignment="1">
      <alignment horizontal="center"/>
    </xf>
    <xf numFmtId="0" fontId="40" fillId="0" borderId="42" xfId="0" applyFont="1" applyFill="1" applyBorder="1" applyAlignment="1">
      <alignment horizontal="center"/>
    </xf>
    <xf numFmtId="0" fontId="0" fillId="7" borderId="36" xfId="0" applyFont="1" applyFill="1" applyBorder="1" applyAlignment="1">
      <alignment horizontal="center"/>
    </xf>
    <xf numFmtId="0" fontId="0" fillId="6" borderId="36" xfId="0" applyFont="1" applyFill="1" applyBorder="1" applyAlignment="1">
      <alignment horizontal="center"/>
    </xf>
    <xf numFmtId="0" fontId="39" fillId="0" borderId="0" xfId="0" applyFont="1" applyAlignment="1">
      <alignment/>
    </xf>
    <xf numFmtId="0" fontId="41" fillId="0" borderId="0" xfId="0" applyFont="1" applyAlignment="1">
      <alignment horizontal="center" vertical="center" wrapText="1"/>
    </xf>
    <xf numFmtId="0" fontId="41" fillId="0" borderId="0" xfId="0" applyFont="1" applyAlignment="1">
      <alignment horizontal="center" vertical="center"/>
    </xf>
    <xf numFmtId="0" fontId="0" fillId="0" borderId="0" xfId="0" applyAlignment="1">
      <alignment wrapText="1"/>
    </xf>
    <xf numFmtId="0" fontId="0" fillId="0" borderId="0" xfId="0" applyAlignment="1">
      <alignment horizontal="right"/>
    </xf>
    <xf numFmtId="0" fontId="42" fillId="0" borderId="0" xfId="0" applyFont="1" applyAlignment="1">
      <alignment horizontal="center" vertical="center" wrapText="1"/>
    </xf>
    <xf numFmtId="0" fontId="42" fillId="0" borderId="0" xfId="0" applyFont="1" applyAlignment="1">
      <alignment/>
    </xf>
    <xf numFmtId="0" fontId="43" fillId="0" borderId="0" xfId="0" applyFont="1" applyAlignment="1">
      <alignment horizontal="center" vertical="center" wrapText="1"/>
    </xf>
    <xf numFmtId="188" fontId="0" fillId="0" borderId="0" xfId="0" applyNumberFormat="1" applyAlignment="1">
      <alignment wrapText="1"/>
    </xf>
    <xf numFmtId="0" fontId="44" fillId="0" borderId="0" xfId="0" applyFont="1" applyAlignment="1">
      <alignment horizontal="center" vertical="center" wrapText="1"/>
    </xf>
    <xf numFmtId="0" fontId="0" fillId="3" borderId="2" xfId="0" applyFill="1" applyBorder="1" applyAlignment="1">
      <alignment horizontal="center"/>
    </xf>
    <xf numFmtId="0" fontId="0" fillId="0" borderId="49" xfId="0" applyBorder="1" applyAlignment="1">
      <alignment/>
    </xf>
    <xf numFmtId="181" fontId="19" fillId="0" borderId="15" xfId="0" applyNumberFormat="1" applyFont="1" applyBorder="1" applyAlignment="1">
      <alignment horizontal="right"/>
    </xf>
    <xf numFmtId="181" fontId="0" fillId="0" borderId="15" xfId="0" applyNumberFormat="1" applyFont="1" applyBorder="1" applyAlignment="1">
      <alignment/>
    </xf>
    <xf numFmtId="0" fontId="14" fillId="0" borderId="9" xfId="0" applyFont="1" applyFill="1" applyBorder="1" applyAlignment="1">
      <alignment horizontal="left"/>
    </xf>
    <xf numFmtId="0" fontId="0" fillId="0" borderId="54" xfId="0" applyBorder="1" applyAlignment="1">
      <alignment horizontal="left"/>
    </xf>
    <xf numFmtId="0" fontId="14" fillId="0" borderId="7" xfId="0" applyFont="1" applyFill="1" applyBorder="1" applyAlignment="1">
      <alignment horizontal="left"/>
    </xf>
    <xf numFmtId="0" fontId="0" fillId="0" borderId="53" xfId="0" applyBorder="1" applyAlignment="1">
      <alignment horizontal="left"/>
    </xf>
    <xf numFmtId="0" fontId="14" fillId="0" borderId="8" xfId="0" applyFont="1" applyFill="1" applyBorder="1" applyAlignment="1">
      <alignment horizontal="left"/>
    </xf>
    <xf numFmtId="0" fontId="0" fillId="0" borderId="55" xfId="0" applyBorder="1" applyAlignment="1">
      <alignment horizontal="left"/>
    </xf>
    <xf numFmtId="0" fontId="0" fillId="3" borderId="87" xfId="0" applyFont="1" applyFill="1" applyBorder="1" applyAlignment="1">
      <alignment horizontal="center"/>
    </xf>
    <xf numFmtId="0" fontId="0" fillId="0" borderId="87" xfId="0" applyFont="1" applyBorder="1" applyAlignment="1">
      <alignment horizontal="center"/>
    </xf>
    <xf numFmtId="0" fontId="0" fillId="0" borderId="56" xfId="0" applyBorder="1" applyAlignment="1">
      <alignment/>
    </xf>
    <xf numFmtId="0" fontId="0" fillId="3" borderId="53" xfId="0" applyFont="1" applyFill="1" applyBorder="1" applyAlignment="1">
      <alignment horizontal="center"/>
    </xf>
    <xf numFmtId="0" fontId="0" fillId="3" borderId="35" xfId="0" applyFont="1" applyFill="1" applyBorder="1" applyAlignment="1">
      <alignment horizontal="center"/>
    </xf>
    <xf numFmtId="0" fontId="0" fillId="3" borderId="2" xfId="0" applyFont="1" applyFill="1" applyBorder="1" applyAlignment="1">
      <alignment horizontal="center"/>
    </xf>
    <xf numFmtId="0" fontId="30" fillId="3" borderId="88" xfId="0" applyFont="1" applyFill="1" applyBorder="1" applyAlignment="1">
      <alignment horizontal="center" vertical="center"/>
    </xf>
    <xf numFmtId="0" fontId="31" fillId="3" borderId="51" xfId="0" applyFont="1" applyFill="1" applyBorder="1" applyAlignment="1">
      <alignment vertical="center"/>
    </xf>
    <xf numFmtId="0" fontId="31" fillId="3" borderId="52" xfId="0" applyFont="1" applyFill="1" applyBorder="1" applyAlignment="1">
      <alignment vertical="center"/>
    </xf>
    <xf numFmtId="0" fontId="9" fillId="3" borderId="89" xfId="0" applyFont="1" applyFill="1" applyBorder="1" applyAlignment="1">
      <alignment horizontal="center"/>
    </xf>
    <xf numFmtId="0" fontId="0" fillId="0" borderId="89" xfId="0" applyBorder="1" applyAlignment="1">
      <alignment horizontal="center"/>
    </xf>
    <xf numFmtId="0" fontId="0" fillId="0" borderId="58" xfId="0" applyBorder="1" applyAlignment="1">
      <alignment horizontal="center"/>
    </xf>
    <xf numFmtId="0" fontId="28" fillId="3" borderId="27" xfId="0" applyFont="1" applyFill="1" applyBorder="1" applyAlignment="1">
      <alignment horizontal="center" vertical="center"/>
    </xf>
    <xf numFmtId="0" fontId="29" fillId="3" borderId="28" xfId="0" applyFont="1" applyFill="1" applyBorder="1" applyAlignment="1">
      <alignment vertical="center"/>
    </xf>
    <xf numFmtId="0" fontId="0" fillId="0" borderId="48" xfId="0" applyBorder="1" applyAlignment="1">
      <alignment/>
    </xf>
    <xf numFmtId="0" fontId="29" fillId="3" borderId="40" xfId="0" applyFont="1" applyFill="1" applyBorder="1" applyAlignment="1">
      <alignment vertical="center"/>
    </xf>
    <xf numFmtId="0" fontId="29" fillId="3" borderId="0" xfId="0" applyFont="1" applyFill="1" applyBorder="1" applyAlignment="1">
      <alignment vertical="center"/>
    </xf>
    <xf numFmtId="0" fontId="0" fillId="0" borderId="41" xfId="0" applyBorder="1" applyAlignment="1">
      <alignment/>
    </xf>
    <xf numFmtId="0" fontId="29" fillId="3" borderId="33" xfId="0" applyFont="1" applyFill="1" applyBorder="1" applyAlignment="1">
      <alignment vertical="center"/>
    </xf>
    <xf numFmtId="0" fontId="29" fillId="3" borderId="42" xfId="0" applyFont="1" applyFill="1" applyBorder="1" applyAlignment="1">
      <alignment vertical="center"/>
    </xf>
    <xf numFmtId="0" fontId="34" fillId="3" borderId="2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40" xfId="0" applyFont="1" applyFill="1" applyBorder="1" applyAlignment="1">
      <alignment horizontal="center" vertical="center"/>
    </xf>
    <xf numFmtId="0" fontId="34" fillId="3" borderId="0" xfId="0" applyFont="1" applyFill="1" applyAlignment="1">
      <alignment horizontal="center" vertical="center"/>
    </xf>
    <xf numFmtId="0" fontId="34" fillId="3" borderId="0" xfId="0" applyFont="1" applyFill="1" applyBorder="1" applyAlignment="1">
      <alignment horizontal="center" vertical="center"/>
    </xf>
    <xf numFmtId="15" fontId="0" fillId="2" borderId="33" xfId="0" applyNumberFormat="1" applyFont="1" applyFill="1" applyBorder="1" applyAlignment="1">
      <alignment horizontal="center"/>
    </xf>
    <xf numFmtId="15" fontId="0" fillId="2" borderId="42" xfId="0" applyNumberFormat="1" applyFont="1" applyFill="1" applyBorder="1" applyAlignment="1">
      <alignment horizontal="center"/>
    </xf>
    <xf numFmtId="15" fontId="0" fillId="2" borderId="49" xfId="0" applyNumberFormat="1" applyFont="1" applyFill="1" applyBorder="1" applyAlignment="1">
      <alignment horizontal="center"/>
    </xf>
    <xf numFmtId="0" fontId="0" fillId="3" borderId="30" xfId="0" applyFont="1" applyFill="1" applyBorder="1" applyAlignment="1">
      <alignment horizontal="center"/>
    </xf>
    <xf numFmtId="0" fontId="0" fillId="0" borderId="15" xfId="0" applyFont="1" applyBorder="1" applyAlignment="1">
      <alignment horizontal="center"/>
    </xf>
    <xf numFmtId="0" fontId="0" fillId="0" borderId="90" xfId="0" applyFont="1" applyBorder="1" applyAlignment="1">
      <alignment horizontal="center"/>
    </xf>
    <xf numFmtId="0" fontId="0" fillId="3" borderId="7" xfId="0" applyFont="1" applyFill="1" applyBorder="1" applyAlignment="1">
      <alignment horizontal="center"/>
    </xf>
    <xf numFmtId="0" fontId="0" fillId="0" borderId="56" xfId="0" applyFont="1" applyBorder="1" applyAlignment="1">
      <alignment horizontal="center"/>
    </xf>
    <xf numFmtId="0" fontId="2" fillId="0" borderId="11" xfId="0" applyFont="1" applyFill="1" applyBorder="1" applyAlignment="1">
      <alignment horizontal="center" vertical="center" wrapText="1"/>
    </xf>
    <xf numFmtId="0" fontId="0" fillId="0" borderId="91" xfId="0" applyFill="1" applyBorder="1" applyAlignment="1">
      <alignment horizontal="center" vertical="center"/>
    </xf>
    <xf numFmtId="0" fontId="0" fillId="0" borderId="92" xfId="0" applyFill="1" applyBorder="1" applyAlignment="1">
      <alignment horizontal="center" vertical="center"/>
    </xf>
    <xf numFmtId="0" fontId="2" fillId="0" borderId="13" xfId="0" applyFont="1" applyFill="1" applyBorder="1" applyAlignment="1">
      <alignment horizontal="center" vertical="center" wrapText="1"/>
    </xf>
    <xf numFmtId="0" fontId="0" fillId="0" borderId="93" xfId="0" applyFill="1" applyBorder="1" applyAlignment="1">
      <alignment horizontal="center" vertical="center"/>
    </xf>
    <xf numFmtId="0" fontId="0" fillId="0" borderId="78" xfId="0" applyFill="1" applyBorder="1" applyAlignment="1">
      <alignment horizontal="center" vertical="center"/>
    </xf>
    <xf numFmtId="0" fontId="38" fillId="0" borderId="94" xfId="0" applyFont="1" applyFill="1" applyBorder="1" applyAlignment="1">
      <alignment textRotation="90"/>
    </xf>
    <xf numFmtId="0" fontId="38" fillId="0" borderId="0" xfId="0" applyFont="1" applyFill="1" applyBorder="1" applyAlignment="1">
      <alignment textRotation="90"/>
    </xf>
    <xf numFmtId="0" fontId="38" fillId="0" borderId="95" xfId="0" applyFont="1" applyFill="1" applyBorder="1" applyAlignment="1">
      <alignment textRotation="90"/>
    </xf>
    <xf numFmtId="0" fontId="39" fillId="8" borderId="41" xfId="0" applyFont="1" applyFill="1" applyBorder="1" applyAlignment="1">
      <alignment horizontal="center" vertical="center"/>
    </xf>
    <xf numFmtId="0" fontId="39" fillId="8" borderId="93" xfId="0" applyFont="1" applyFill="1" applyBorder="1" applyAlignment="1">
      <alignment horizontal="center" vertical="center"/>
    </xf>
    <xf numFmtId="0" fontId="39" fillId="8" borderId="78" xfId="0" applyFont="1" applyFill="1" applyBorder="1" applyAlignment="1">
      <alignment horizontal="center" vertical="center"/>
    </xf>
    <xf numFmtId="0" fontId="39" fillId="8" borderId="40" xfId="0" applyFont="1" applyFill="1" applyBorder="1" applyAlignment="1">
      <alignment horizontal="center" vertical="center"/>
    </xf>
    <xf numFmtId="181" fontId="0" fillId="0" borderId="0" xfId="0" applyNumberFormat="1" applyFont="1" applyFill="1" applyBorder="1" applyAlignment="1">
      <alignment horizontal="left"/>
    </xf>
    <xf numFmtId="0" fontId="0" fillId="0" borderId="0" xfId="0" applyAlignment="1">
      <alignment/>
    </xf>
    <xf numFmtId="0" fontId="0" fillId="0" borderId="0" xfId="0" applyFont="1" applyFill="1" applyBorder="1" applyAlignment="1">
      <alignment/>
    </xf>
    <xf numFmtId="0" fontId="37" fillId="0" borderId="27" xfId="0" applyFont="1" applyFill="1" applyBorder="1" applyAlignment="1">
      <alignment horizontal="center" vertical="center"/>
    </xf>
    <xf numFmtId="0" fontId="37" fillId="0" borderId="28" xfId="0" applyFont="1" applyFill="1" applyBorder="1" applyAlignment="1">
      <alignment horizontal="center" vertical="center"/>
    </xf>
    <xf numFmtId="0" fontId="0" fillId="0" borderId="20" xfId="0" applyBorder="1" applyAlignment="1">
      <alignment wrapText="1"/>
    </xf>
    <xf numFmtId="0" fontId="0" fillId="0" borderId="0" xfId="0" applyAlignment="1">
      <alignment wrapText="1"/>
    </xf>
  </cellXfs>
  <cellStyles count="7">
    <cellStyle name="Normal" xfId="0"/>
    <cellStyle name="Comma" xfId="15"/>
    <cellStyle name="Comma [0]" xfId="16"/>
    <cellStyle name="Percent" xfId="17"/>
    <cellStyle name="Standard_Tabelle3" xfId="18"/>
    <cellStyle name="Currency" xfId="19"/>
    <cellStyle name="Currency [0]" xfId="20"/>
  </cellStyles>
  <dxfs count="9">
    <dxf>
      <font>
        <color rgb="FFFFFFFF"/>
      </font>
      <border/>
    </dxf>
    <dxf>
      <font>
        <color rgb="FF800080"/>
      </font>
      <border/>
    </dxf>
    <dxf>
      <font>
        <color rgb="FF333399"/>
      </font>
      <border/>
    </dxf>
    <dxf>
      <font>
        <color rgb="FF00FF00"/>
      </font>
      <border/>
    </dxf>
    <dxf>
      <font>
        <color rgb="FFFF0000"/>
      </font>
      <border/>
    </dxf>
    <dxf>
      <font>
        <color rgb="FFFF00FF"/>
      </font>
      <border/>
    </dxf>
    <dxf>
      <font>
        <color rgb="FF008000"/>
      </font>
      <border/>
    </dxf>
    <dxf>
      <font>
        <color rgb="FF993300"/>
      </font>
      <border/>
    </dxf>
    <dxf>
      <font>
        <color rgb="FFFFCC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66675</xdr:rowOff>
    </xdr:from>
    <xdr:to>
      <xdr:col>0</xdr:col>
      <xdr:colOff>2152650</xdr:colOff>
      <xdr:row>0</xdr:row>
      <xdr:rowOff>1076325</xdr:rowOff>
    </xdr:to>
    <xdr:pic>
      <xdr:nvPicPr>
        <xdr:cNvPr id="1" name="Picture 1"/>
        <xdr:cNvPicPr preferRelativeResize="1">
          <a:picLocks noChangeAspect="1"/>
        </xdr:cNvPicPr>
      </xdr:nvPicPr>
      <xdr:blipFill>
        <a:blip r:embed="rId1"/>
        <a:stretch>
          <a:fillRect/>
        </a:stretch>
      </xdr:blipFill>
      <xdr:spPr>
        <a:xfrm>
          <a:off x="95250" y="66675"/>
          <a:ext cx="2066925" cy="1009650"/>
        </a:xfrm>
        <a:prstGeom prst="rect">
          <a:avLst/>
        </a:prstGeom>
        <a:noFill/>
        <a:ln w="9525" cmpd="sng">
          <a:noFill/>
        </a:ln>
      </xdr:spPr>
    </xdr:pic>
    <xdr:clientData/>
  </xdr:twoCellAnchor>
  <xdr:twoCellAnchor editAs="oneCell">
    <xdr:from>
      <xdr:col>0</xdr:col>
      <xdr:colOff>95250</xdr:colOff>
      <xdr:row>1</xdr:row>
      <xdr:rowOff>66675</xdr:rowOff>
    </xdr:from>
    <xdr:to>
      <xdr:col>0</xdr:col>
      <xdr:colOff>2152650</xdr:colOff>
      <xdr:row>1</xdr:row>
      <xdr:rowOff>1076325</xdr:rowOff>
    </xdr:to>
    <xdr:pic>
      <xdr:nvPicPr>
        <xdr:cNvPr id="2" name="Picture 2"/>
        <xdr:cNvPicPr preferRelativeResize="1">
          <a:picLocks noChangeAspect="1"/>
        </xdr:cNvPicPr>
      </xdr:nvPicPr>
      <xdr:blipFill>
        <a:blip r:embed="rId1"/>
        <a:stretch>
          <a:fillRect/>
        </a:stretch>
      </xdr:blipFill>
      <xdr:spPr>
        <a:xfrm>
          <a:off x="95250" y="4457700"/>
          <a:ext cx="2066925" cy="1009650"/>
        </a:xfrm>
        <a:prstGeom prst="rect">
          <a:avLst/>
        </a:prstGeom>
        <a:noFill/>
        <a:ln w="9525" cmpd="sng">
          <a:noFill/>
        </a:ln>
      </xdr:spPr>
    </xdr:pic>
    <xdr:clientData/>
  </xdr:twoCellAnchor>
  <xdr:twoCellAnchor editAs="oneCell">
    <xdr:from>
      <xdr:col>0</xdr:col>
      <xdr:colOff>95250</xdr:colOff>
      <xdr:row>2</xdr:row>
      <xdr:rowOff>66675</xdr:rowOff>
    </xdr:from>
    <xdr:to>
      <xdr:col>0</xdr:col>
      <xdr:colOff>2152650</xdr:colOff>
      <xdr:row>2</xdr:row>
      <xdr:rowOff>1076325</xdr:rowOff>
    </xdr:to>
    <xdr:pic>
      <xdr:nvPicPr>
        <xdr:cNvPr id="3" name="Picture 3"/>
        <xdr:cNvPicPr preferRelativeResize="1">
          <a:picLocks noChangeAspect="1"/>
        </xdr:cNvPicPr>
      </xdr:nvPicPr>
      <xdr:blipFill>
        <a:blip r:embed="rId1"/>
        <a:stretch>
          <a:fillRect/>
        </a:stretch>
      </xdr:blipFill>
      <xdr:spPr>
        <a:xfrm>
          <a:off x="95250" y="8848725"/>
          <a:ext cx="2066925" cy="1009650"/>
        </a:xfrm>
        <a:prstGeom prst="rect">
          <a:avLst/>
        </a:prstGeom>
        <a:noFill/>
        <a:ln w="9525" cmpd="sng">
          <a:noFill/>
        </a:ln>
      </xdr:spPr>
    </xdr:pic>
    <xdr:clientData/>
  </xdr:twoCellAnchor>
  <xdr:twoCellAnchor editAs="oneCell">
    <xdr:from>
      <xdr:col>0</xdr:col>
      <xdr:colOff>95250</xdr:colOff>
      <xdr:row>3</xdr:row>
      <xdr:rowOff>66675</xdr:rowOff>
    </xdr:from>
    <xdr:to>
      <xdr:col>0</xdr:col>
      <xdr:colOff>2152650</xdr:colOff>
      <xdr:row>3</xdr:row>
      <xdr:rowOff>1076325</xdr:rowOff>
    </xdr:to>
    <xdr:pic>
      <xdr:nvPicPr>
        <xdr:cNvPr id="4" name="Picture 4"/>
        <xdr:cNvPicPr preferRelativeResize="1">
          <a:picLocks noChangeAspect="1"/>
        </xdr:cNvPicPr>
      </xdr:nvPicPr>
      <xdr:blipFill>
        <a:blip r:embed="rId1"/>
        <a:stretch>
          <a:fillRect/>
        </a:stretch>
      </xdr:blipFill>
      <xdr:spPr>
        <a:xfrm>
          <a:off x="95250" y="13239750"/>
          <a:ext cx="2066925" cy="1009650"/>
        </a:xfrm>
        <a:prstGeom prst="rect">
          <a:avLst/>
        </a:prstGeom>
        <a:noFill/>
        <a:ln w="9525" cmpd="sng">
          <a:noFill/>
        </a:ln>
      </xdr:spPr>
    </xdr:pic>
    <xdr:clientData/>
  </xdr:twoCellAnchor>
  <xdr:twoCellAnchor editAs="oneCell">
    <xdr:from>
      <xdr:col>0</xdr:col>
      <xdr:colOff>95250</xdr:colOff>
      <xdr:row>4</xdr:row>
      <xdr:rowOff>66675</xdr:rowOff>
    </xdr:from>
    <xdr:to>
      <xdr:col>0</xdr:col>
      <xdr:colOff>2152650</xdr:colOff>
      <xdr:row>4</xdr:row>
      <xdr:rowOff>1076325</xdr:rowOff>
    </xdr:to>
    <xdr:pic>
      <xdr:nvPicPr>
        <xdr:cNvPr id="5" name="Picture 5"/>
        <xdr:cNvPicPr preferRelativeResize="1">
          <a:picLocks noChangeAspect="1"/>
        </xdr:cNvPicPr>
      </xdr:nvPicPr>
      <xdr:blipFill>
        <a:blip r:embed="rId1"/>
        <a:stretch>
          <a:fillRect/>
        </a:stretch>
      </xdr:blipFill>
      <xdr:spPr>
        <a:xfrm>
          <a:off x="95250" y="17630775"/>
          <a:ext cx="2066925" cy="1009650"/>
        </a:xfrm>
        <a:prstGeom prst="rect">
          <a:avLst/>
        </a:prstGeom>
        <a:noFill/>
        <a:ln w="9525" cmpd="sng">
          <a:noFill/>
        </a:ln>
      </xdr:spPr>
    </xdr:pic>
    <xdr:clientData/>
  </xdr:twoCellAnchor>
  <xdr:twoCellAnchor editAs="oneCell">
    <xdr:from>
      <xdr:col>0</xdr:col>
      <xdr:colOff>95250</xdr:colOff>
      <xdr:row>5</xdr:row>
      <xdr:rowOff>66675</xdr:rowOff>
    </xdr:from>
    <xdr:to>
      <xdr:col>0</xdr:col>
      <xdr:colOff>2152650</xdr:colOff>
      <xdr:row>5</xdr:row>
      <xdr:rowOff>1076325</xdr:rowOff>
    </xdr:to>
    <xdr:pic>
      <xdr:nvPicPr>
        <xdr:cNvPr id="6" name="Picture 6"/>
        <xdr:cNvPicPr preferRelativeResize="1">
          <a:picLocks noChangeAspect="1"/>
        </xdr:cNvPicPr>
      </xdr:nvPicPr>
      <xdr:blipFill>
        <a:blip r:embed="rId1"/>
        <a:stretch>
          <a:fillRect/>
        </a:stretch>
      </xdr:blipFill>
      <xdr:spPr>
        <a:xfrm>
          <a:off x="95250" y="22021800"/>
          <a:ext cx="2066925" cy="1009650"/>
        </a:xfrm>
        <a:prstGeom prst="rect">
          <a:avLst/>
        </a:prstGeom>
        <a:noFill/>
        <a:ln w="9525" cmpd="sng">
          <a:noFill/>
        </a:ln>
      </xdr:spPr>
    </xdr:pic>
    <xdr:clientData/>
  </xdr:twoCellAnchor>
  <xdr:twoCellAnchor editAs="oneCell">
    <xdr:from>
      <xdr:col>0</xdr:col>
      <xdr:colOff>95250</xdr:colOff>
      <xdr:row>6</xdr:row>
      <xdr:rowOff>66675</xdr:rowOff>
    </xdr:from>
    <xdr:to>
      <xdr:col>0</xdr:col>
      <xdr:colOff>2152650</xdr:colOff>
      <xdr:row>6</xdr:row>
      <xdr:rowOff>1076325</xdr:rowOff>
    </xdr:to>
    <xdr:pic>
      <xdr:nvPicPr>
        <xdr:cNvPr id="7" name="Picture 7"/>
        <xdr:cNvPicPr preferRelativeResize="1">
          <a:picLocks noChangeAspect="1"/>
        </xdr:cNvPicPr>
      </xdr:nvPicPr>
      <xdr:blipFill>
        <a:blip r:embed="rId1"/>
        <a:stretch>
          <a:fillRect/>
        </a:stretch>
      </xdr:blipFill>
      <xdr:spPr>
        <a:xfrm>
          <a:off x="95250" y="26412825"/>
          <a:ext cx="2066925" cy="1009650"/>
        </a:xfrm>
        <a:prstGeom prst="rect">
          <a:avLst/>
        </a:prstGeom>
        <a:noFill/>
        <a:ln w="9525" cmpd="sng">
          <a:noFill/>
        </a:ln>
      </xdr:spPr>
    </xdr:pic>
    <xdr:clientData/>
  </xdr:twoCellAnchor>
  <xdr:twoCellAnchor editAs="oneCell">
    <xdr:from>
      <xdr:col>0</xdr:col>
      <xdr:colOff>95250</xdr:colOff>
      <xdr:row>7</xdr:row>
      <xdr:rowOff>66675</xdr:rowOff>
    </xdr:from>
    <xdr:to>
      <xdr:col>0</xdr:col>
      <xdr:colOff>2171700</xdr:colOff>
      <xdr:row>7</xdr:row>
      <xdr:rowOff>1095375</xdr:rowOff>
    </xdr:to>
    <xdr:pic>
      <xdr:nvPicPr>
        <xdr:cNvPr id="8" name="Picture 8"/>
        <xdr:cNvPicPr preferRelativeResize="1">
          <a:picLocks noChangeAspect="1"/>
        </xdr:cNvPicPr>
      </xdr:nvPicPr>
      <xdr:blipFill>
        <a:blip r:embed="rId1"/>
        <a:stretch>
          <a:fillRect/>
        </a:stretch>
      </xdr:blipFill>
      <xdr:spPr>
        <a:xfrm>
          <a:off x="95250" y="30803850"/>
          <a:ext cx="2076450" cy="1028700"/>
        </a:xfrm>
        <a:prstGeom prst="rect">
          <a:avLst/>
        </a:prstGeom>
        <a:noFill/>
        <a:ln w="9525" cmpd="sng">
          <a:noFill/>
        </a:ln>
      </xdr:spPr>
    </xdr:pic>
    <xdr:clientData/>
  </xdr:twoCellAnchor>
  <xdr:twoCellAnchor editAs="oneCell">
    <xdr:from>
      <xdr:col>0</xdr:col>
      <xdr:colOff>95250</xdr:colOff>
      <xdr:row>8</xdr:row>
      <xdr:rowOff>66675</xdr:rowOff>
    </xdr:from>
    <xdr:to>
      <xdr:col>0</xdr:col>
      <xdr:colOff>2171700</xdr:colOff>
      <xdr:row>8</xdr:row>
      <xdr:rowOff>1095375</xdr:rowOff>
    </xdr:to>
    <xdr:pic>
      <xdr:nvPicPr>
        <xdr:cNvPr id="9" name="Picture 9"/>
        <xdr:cNvPicPr preferRelativeResize="1">
          <a:picLocks noChangeAspect="1"/>
        </xdr:cNvPicPr>
      </xdr:nvPicPr>
      <xdr:blipFill>
        <a:blip r:embed="rId1"/>
        <a:stretch>
          <a:fillRect/>
        </a:stretch>
      </xdr:blipFill>
      <xdr:spPr>
        <a:xfrm>
          <a:off x="95250" y="35194875"/>
          <a:ext cx="2076450" cy="1028700"/>
        </a:xfrm>
        <a:prstGeom prst="rect">
          <a:avLst/>
        </a:prstGeom>
        <a:noFill/>
        <a:ln w="9525" cmpd="sng">
          <a:noFill/>
        </a:ln>
      </xdr:spPr>
    </xdr:pic>
    <xdr:clientData/>
  </xdr:twoCellAnchor>
  <xdr:twoCellAnchor editAs="oneCell">
    <xdr:from>
      <xdr:col>0</xdr:col>
      <xdr:colOff>95250</xdr:colOff>
      <xdr:row>9</xdr:row>
      <xdr:rowOff>66675</xdr:rowOff>
    </xdr:from>
    <xdr:to>
      <xdr:col>0</xdr:col>
      <xdr:colOff>2171700</xdr:colOff>
      <xdr:row>9</xdr:row>
      <xdr:rowOff>1095375</xdr:rowOff>
    </xdr:to>
    <xdr:pic>
      <xdr:nvPicPr>
        <xdr:cNvPr id="10" name="Picture 10"/>
        <xdr:cNvPicPr preferRelativeResize="1">
          <a:picLocks noChangeAspect="1"/>
        </xdr:cNvPicPr>
      </xdr:nvPicPr>
      <xdr:blipFill>
        <a:blip r:embed="rId1"/>
        <a:stretch>
          <a:fillRect/>
        </a:stretch>
      </xdr:blipFill>
      <xdr:spPr>
        <a:xfrm>
          <a:off x="95250" y="39585900"/>
          <a:ext cx="2076450" cy="1028700"/>
        </a:xfrm>
        <a:prstGeom prst="rect">
          <a:avLst/>
        </a:prstGeom>
        <a:noFill/>
        <a:ln w="9525" cmpd="sng">
          <a:noFill/>
        </a:ln>
      </xdr:spPr>
    </xdr:pic>
    <xdr:clientData/>
  </xdr:twoCellAnchor>
  <xdr:twoCellAnchor editAs="oneCell">
    <xdr:from>
      <xdr:col>0</xdr:col>
      <xdr:colOff>95250</xdr:colOff>
      <xdr:row>10</xdr:row>
      <xdr:rowOff>66675</xdr:rowOff>
    </xdr:from>
    <xdr:to>
      <xdr:col>0</xdr:col>
      <xdr:colOff>2171700</xdr:colOff>
      <xdr:row>10</xdr:row>
      <xdr:rowOff>1095375</xdr:rowOff>
    </xdr:to>
    <xdr:pic>
      <xdr:nvPicPr>
        <xdr:cNvPr id="11" name="Picture 11"/>
        <xdr:cNvPicPr preferRelativeResize="1">
          <a:picLocks noChangeAspect="1"/>
        </xdr:cNvPicPr>
      </xdr:nvPicPr>
      <xdr:blipFill>
        <a:blip r:embed="rId1"/>
        <a:stretch>
          <a:fillRect/>
        </a:stretch>
      </xdr:blipFill>
      <xdr:spPr>
        <a:xfrm>
          <a:off x="95250" y="43976925"/>
          <a:ext cx="2076450" cy="1028700"/>
        </a:xfrm>
        <a:prstGeom prst="rect">
          <a:avLst/>
        </a:prstGeom>
        <a:noFill/>
        <a:ln w="9525" cmpd="sng">
          <a:noFill/>
        </a:ln>
      </xdr:spPr>
    </xdr:pic>
    <xdr:clientData/>
  </xdr:twoCellAnchor>
  <xdr:twoCellAnchor editAs="oneCell">
    <xdr:from>
      <xdr:col>0</xdr:col>
      <xdr:colOff>95250</xdr:colOff>
      <xdr:row>11</xdr:row>
      <xdr:rowOff>66675</xdr:rowOff>
    </xdr:from>
    <xdr:to>
      <xdr:col>0</xdr:col>
      <xdr:colOff>2171700</xdr:colOff>
      <xdr:row>11</xdr:row>
      <xdr:rowOff>1095375</xdr:rowOff>
    </xdr:to>
    <xdr:pic>
      <xdr:nvPicPr>
        <xdr:cNvPr id="12" name="Picture 12"/>
        <xdr:cNvPicPr preferRelativeResize="1">
          <a:picLocks noChangeAspect="1"/>
        </xdr:cNvPicPr>
      </xdr:nvPicPr>
      <xdr:blipFill>
        <a:blip r:embed="rId1"/>
        <a:stretch>
          <a:fillRect/>
        </a:stretch>
      </xdr:blipFill>
      <xdr:spPr>
        <a:xfrm>
          <a:off x="95250" y="48367950"/>
          <a:ext cx="2076450" cy="1028700"/>
        </a:xfrm>
        <a:prstGeom prst="rect">
          <a:avLst/>
        </a:prstGeom>
        <a:noFill/>
        <a:ln w="9525" cmpd="sng">
          <a:noFill/>
        </a:ln>
      </xdr:spPr>
    </xdr:pic>
    <xdr:clientData/>
  </xdr:twoCellAnchor>
  <xdr:twoCellAnchor editAs="oneCell">
    <xdr:from>
      <xdr:col>0</xdr:col>
      <xdr:colOff>95250</xdr:colOff>
      <xdr:row>12</xdr:row>
      <xdr:rowOff>66675</xdr:rowOff>
    </xdr:from>
    <xdr:to>
      <xdr:col>0</xdr:col>
      <xdr:colOff>2171700</xdr:colOff>
      <xdr:row>12</xdr:row>
      <xdr:rowOff>1095375</xdr:rowOff>
    </xdr:to>
    <xdr:pic>
      <xdr:nvPicPr>
        <xdr:cNvPr id="13" name="Picture 13"/>
        <xdr:cNvPicPr preferRelativeResize="1">
          <a:picLocks noChangeAspect="1"/>
        </xdr:cNvPicPr>
      </xdr:nvPicPr>
      <xdr:blipFill>
        <a:blip r:embed="rId1"/>
        <a:stretch>
          <a:fillRect/>
        </a:stretch>
      </xdr:blipFill>
      <xdr:spPr>
        <a:xfrm>
          <a:off x="95250" y="52758975"/>
          <a:ext cx="2076450" cy="1028700"/>
        </a:xfrm>
        <a:prstGeom prst="rect">
          <a:avLst/>
        </a:prstGeom>
        <a:noFill/>
        <a:ln w="9525" cmpd="sng">
          <a:noFill/>
        </a:ln>
      </xdr:spPr>
    </xdr:pic>
    <xdr:clientData/>
  </xdr:twoCellAnchor>
  <xdr:twoCellAnchor editAs="oneCell">
    <xdr:from>
      <xdr:col>0</xdr:col>
      <xdr:colOff>95250</xdr:colOff>
      <xdr:row>13</xdr:row>
      <xdr:rowOff>66675</xdr:rowOff>
    </xdr:from>
    <xdr:to>
      <xdr:col>0</xdr:col>
      <xdr:colOff>2171700</xdr:colOff>
      <xdr:row>13</xdr:row>
      <xdr:rowOff>1095375</xdr:rowOff>
    </xdr:to>
    <xdr:pic>
      <xdr:nvPicPr>
        <xdr:cNvPr id="14" name="Picture 14"/>
        <xdr:cNvPicPr preferRelativeResize="1">
          <a:picLocks noChangeAspect="1"/>
        </xdr:cNvPicPr>
      </xdr:nvPicPr>
      <xdr:blipFill>
        <a:blip r:embed="rId1"/>
        <a:stretch>
          <a:fillRect/>
        </a:stretch>
      </xdr:blipFill>
      <xdr:spPr>
        <a:xfrm>
          <a:off x="95250" y="57150000"/>
          <a:ext cx="2076450" cy="1028700"/>
        </a:xfrm>
        <a:prstGeom prst="rect">
          <a:avLst/>
        </a:prstGeom>
        <a:noFill/>
        <a:ln w="9525" cmpd="sng">
          <a:noFill/>
        </a:ln>
      </xdr:spPr>
    </xdr:pic>
    <xdr:clientData/>
  </xdr:twoCellAnchor>
  <xdr:twoCellAnchor editAs="oneCell">
    <xdr:from>
      <xdr:col>0</xdr:col>
      <xdr:colOff>95250</xdr:colOff>
      <xdr:row>14</xdr:row>
      <xdr:rowOff>66675</xdr:rowOff>
    </xdr:from>
    <xdr:to>
      <xdr:col>0</xdr:col>
      <xdr:colOff>2171700</xdr:colOff>
      <xdr:row>14</xdr:row>
      <xdr:rowOff>1095375</xdr:rowOff>
    </xdr:to>
    <xdr:pic>
      <xdr:nvPicPr>
        <xdr:cNvPr id="15" name="Picture 15"/>
        <xdr:cNvPicPr preferRelativeResize="1">
          <a:picLocks noChangeAspect="1"/>
        </xdr:cNvPicPr>
      </xdr:nvPicPr>
      <xdr:blipFill>
        <a:blip r:embed="rId1"/>
        <a:stretch>
          <a:fillRect/>
        </a:stretch>
      </xdr:blipFill>
      <xdr:spPr>
        <a:xfrm>
          <a:off x="95250" y="61541025"/>
          <a:ext cx="2076450" cy="1028700"/>
        </a:xfrm>
        <a:prstGeom prst="rect">
          <a:avLst/>
        </a:prstGeom>
        <a:noFill/>
        <a:ln w="9525" cmpd="sng">
          <a:noFill/>
        </a:ln>
      </xdr:spPr>
    </xdr:pic>
    <xdr:clientData/>
  </xdr:twoCellAnchor>
  <xdr:twoCellAnchor editAs="oneCell">
    <xdr:from>
      <xdr:col>0</xdr:col>
      <xdr:colOff>10963275</xdr:colOff>
      <xdr:row>0</xdr:row>
      <xdr:rowOff>85725</xdr:rowOff>
    </xdr:from>
    <xdr:to>
      <xdr:col>0</xdr:col>
      <xdr:colOff>13030200</xdr:colOff>
      <xdr:row>0</xdr:row>
      <xdr:rowOff>1095375</xdr:rowOff>
    </xdr:to>
    <xdr:pic>
      <xdr:nvPicPr>
        <xdr:cNvPr id="16" name="Picture 16"/>
        <xdr:cNvPicPr preferRelativeResize="1">
          <a:picLocks noChangeAspect="1"/>
        </xdr:cNvPicPr>
      </xdr:nvPicPr>
      <xdr:blipFill>
        <a:blip r:embed="rId2"/>
        <a:stretch>
          <a:fillRect/>
        </a:stretch>
      </xdr:blipFill>
      <xdr:spPr>
        <a:xfrm>
          <a:off x="10963275" y="85725"/>
          <a:ext cx="2066925" cy="1009650"/>
        </a:xfrm>
        <a:prstGeom prst="rect">
          <a:avLst/>
        </a:prstGeom>
        <a:noFill/>
        <a:ln w="9525" cmpd="sng">
          <a:noFill/>
        </a:ln>
      </xdr:spPr>
    </xdr:pic>
    <xdr:clientData/>
  </xdr:twoCellAnchor>
  <xdr:twoCellAnchor editAs="oneCell">
    <xdr:from>
      <xdr:col>0</xdr:col>
      <xdr:colOff>10963275</xdr:colOff>
      <xdr:row>1</xdr:row>
      <xdr:rowOff>85725</xdr:rowOff>
    </xdr:from>
    <xdr:to>
      <xdr:col>0</xdr:col>
      <xdr:colOff>13030200</xdr:colOff>
      <xdr:row>1</xdr:row>
      <xdr:rowOff>1095375</xdr:rowOff>
    </xdr:to>
    <xdr:pic>
      <xdr:nvPicPr>
        <xdr:cNvPr id="17" name="Picture 17"/>
        <xdr:cNvPicPr preferRelativeResize="1">
          <a:picLocks noChangeAspect="1"/>
        </xdr:cNvPicPr>
      </xdr:nvPicPr>
      <xdr:blipFill>
        <a:blip r:embed="rId2"/>
        <a:stretch>
          <a:fillRect/>
        </a:stretch>
      </xdr:blipFill>
      <xdr:spPr>
        <a:xfrm>
          <a:off x="10963275" y="4476750"/>
          <a:ext cx="2066925" cy="1009650"/>
        </a:xfrm>
        <a:prstGeom prst="rect">
          <a:avLst/>
        </a:prstGeom>
        <a:noFill/>
        <a:ln w="9525" cmpd="sng">
          <a:noFill/>
        </a:ln>
      </xdr:spPr>
    </xdr:pic>
    <xdr:clientData/>
  </xdr:twoCellAnchor>
  <xdr:twoCellAnchor editAs="oneCell">
    <xdr:from>
      <xdr:col>0</xdr:col>
      <xdr:colOff>10963275</xdr:colOff>
      <xdr:row>2</xdr:row>
      <xdr:rowOff>85725</xdr:rowOff>
    </xdr:from>
    <xdr:to>
      <xdr:col>0</xdr:col>
      <xdr:colOff>13030200</xdr:colOff>
      <xdr:row>2</xdr:row>
      <xdr:rowOff>1095375</xdr:rowOff>
    </xdr:to>
    <xdr:pic>
      <xdr:nvPicPr>
        <xdr:cNvPr id="18" name="Picture 18"/>
        <xdr:cNvPicPr preferRelativeResize="1">
          <a:picLocks noChangeAspect="1"/>
        </xdr:cNvPicPr>
      </xdr:nvPicPr>
      <xdr:blipFill>
        <a:blip r:embed="rId2"/>
        <a:stretch>
          <a:fillRect/>
        </a:stretch>
      </xdr:blipFill>
      <xdr:spPr>
        <a:xfrm>
          <a:off x="10963275" y="8867775"/>
          <a:ext cx="2066925" cy="1009650"/>
        </a:xfrm>
        <a:prstGeom prst="rect">
          <a:avLst/>
        </a:prstGeom>
        <a:noFill/>
        <a:ln w="9525" cmpd="sng">
          <a:noFill/>
        </a:ln>
      </xdr:spPr>
    </xdr:pic>
    <xdr:clientData/>
  </xdr:twoCellAnchor>
  <xdr:twoCellAnchor editAs="oneCell">
    <xdr:from>
      <xdr:col>0</xdr:col>
      <xdr:colOff>10963275</xdr:colOff>
      <xdr:row>3</xdr:row>
      <xdr:rowOff>85725</xdr:rowOff>
    </xdr:from>
    <xdr:to>
      <xdr:col>0</xdr:col>
      <xdr:colOff>13030200</xdr:colOff>
      <xdr:row>3</xdr:row>
      <xdr:rowOff>1095375</xdr:rowOff>
    </xdr:to>
    <xdr:pic>
      <xdr:nvPicPr>
        <xdr:cNvPr id="19" name="Picture 19"/>
        <xdr:cNvPicPr preferRelativeResize="1">
          <a:picLocks noChangeAspect="1"/>
        </xdr:cNvPicPr>
      </xdr:nvPicPr>
      <xdr:blipFill>
        <a:blip r:embed="rId2"/>
        <a:stretch>
          <a:fillRect/>
        </a:stretch>
      </xdr:blipFill>
      <xdr:spPr>
        <a:xfrm>
          <a:off x="10963275" y="13258800"/>
          <a:ext cx="2066925" cy="1009650"/>
        </a:xfrm>
        <a:prstGeom prst="rect">
          <a:avLst/>
        </a:prstGeom>
        <a:noFill/>
        <a:ln w="9525" cmpd="sng">
          <a:noFill/>
        </a:ln>
      </xdr:spPr>
    </xdr:pic>
    <xdr:clientData/>
  </xdr:twoCellAnchor>
  <xdr:twoCellAnchor editAs="oneCell">
    <xdr:from>
      <xdr:col>0</xdr:col>
      <xdr:colOff>10963275</xdr:colOff>
      <xdr:row>4</xdr:row>
      <xdr:rowOff>85725</xdr:rowOff>
    </xdr:from>
    <xdr:to>
      <xdr:col>0</xdr:col>
      <xdr:colOff>13030200</xdr:colOff>
      <xdr:row>4</xdr:row>
      <xdr:rowOff>1095375</xdr:rowOff>
    </xdr:to>
    <xdr:pic>
      <xdr:nvPicPr>
        <xdr:cNvPr id="20" name="Picture 20"/>
        <xdr:cNvPicPr preferRelativeResize="1">
          <a:picLocks noChangeAspect="1"/>
        </xdr:cNvPicPr>
      </xdr:nvPicPr>
      <xdr:blipFill>
        <a:blip r:embed="rId2"/>
        <a:stretch>
          <a:fillRect/>
        </a:stretch>
      </xdr:blipFill>
      <xdr:spPr>
        <a:xfrm>
          <a:off x="10963275" y="17649825"/>
          <a:ext cx="2066925" cy="1009650"/>
        </a:xfrm>
        <a:prstGeom prst="rect">
          <a:avLst/>
        </a:prstGeom>
        <a:noFill/>
        <a:ln w="9525" cmpd="sng">
          <a:noFill/>
        </a:ln>
      </xdr:spPr>
    </xdr:pic>
    <xdr:clientData/>
  </xdr:twoCellAnchor>
  <xdr:twoCellAnchor editAs="oneCell">
    <xdr:from>
      <xdr:col>0</xdr:col>
      <xdr:colOff>10963275</xdr:colOff>
      <xdr:row>5</xdr:row>
      <xdr:rowOff>85725</xdr:rowOff>
    </xdr:from>
    <xdr:to>
      <xdr:col>0</xdr:col>
      <xdr:colOff>13030200</xdr:colOff>
      <xdr:row>5</xdr:row>
      <xdr:rowOff>1095375</xdr:rowOff>
    </xdr:to>
    <xdr:pic>
      <xdr:nvPicPr>
        <xdr:cNvPr id="21" name="Picture 21"/>
        <xdr:cNvPicPr preferRelativeResize="1">
          <a:picLocks noChangeAspect="1"/>
        </xdr:cNvPicPr>
      </xdr:nvPicPr>
      <xdr:blipFill>
        <a:blip r:embed="rId2"/>
        <a:stretch>
          <a:fillRect/>
        </a:stretch>
      </xdr:blipFill>
      <xdr:spPr>
        <a:xfrm>
          <a:off x="10963275" y="22040850"/>
          <a:ext cx="2066925" cy="1009650"/>
        </a:xfrm>
        <a:prstGeom prst="rect">
          <a:avLst/>
        </a:prstGeom>
        <a:noFill/>
        <a:ln w="9525" cmpd="sng">
          <a:noFill/>
        </a:ln>
      </xdr:spPr>
    </xdr:pic>
    <xdr:clientData/>
  </xdr:twoCellAnchor>
  <xdr:twoCellAnchor editAs="oneCell">
    <xdr:from>
      <xdr:col>0</xdr:col>
      <xdr:colOff>10963275</xdr:colOff>
      <xdr:row>6</xdr:row>
      <xdr:rowOff>85725</xdr:rowOff>
    </xdr:from>
    <xdr:to>
      <xdr:col>0</xdr:col>
      <xdr:colOff>13030200</xdr:colOff>
      <xdr:row>6</xdr:row>
      <xdr:rowOff>1095375</xdr:rowOff>
    </xdr:to>
    <xdr:pic>
      <xdr:nvPicPr>
        <xdr:cNvPr id="22" name="Picture 22"/>
        <xdr:cNvPicPr preferRelativeResize="1">
          <a:picLocks noChangeAspect="1"/>
        </xdr:cNvPicPr>
      </xdr:nvPicPr>
      <xdr:blipFill>
        <a:blip r:embed="rId2"/>
        <a:stretch>
          <a:fillRect/>
        </a:stretch>
      </xdr:blipFill>
      <xdr:spPr>
        <a:xfrm>
          <a:off x="10963275" y="26431875"/>
          <a:ext cx="2066925" cy="1009650"/>
        </a:xfrm>
        <a:prstGeom prst="rect">
          <a:avLst/>
        </a:prstGeom>
        <a:noFill/>
        <a:ln w="9525" cmpd="sng">
          <a:noFill/>
        </a:ln>
      </xdr:spPr>
    </xdr:pic>
    <xdr:clientData/>
  </xdr:twoCellAnchor>
  <xdr:twoCellAnchor editAs="oneCell">
    <xdr:from>
      <xdr:col>0</xdr:col>
      <xdr:colOff>10963275</xdr:colOff>
      <xdr:row>7</xdr:row>
      <xdr:rowOff>85725</xdr:rowOff>
    </xdr:from>
    <xdr:to>
      <xdr:col>0</xdr:col>
      <xdr:colOff>13039725</xdr:colOff>
      <xdr:row>7</xdr:row>
      <xdr:rowOff>1114425</xdr:rowOff>
    </xdr:to>
    <xdr:pic>
      <xdr:nvPicPr>
        <xdr:cNvPr id="23" name="Picture 23"/>
        <xdr:cNvPicPr preferRelativeResize="1">
          <a:picLocks noChangeAspect="1"/>
        </xdr:cNvPicPr>
      </xdr:nvPicPr>
      <xdr:blipFill>
        <a:blip r:embed="rId2"/>
        <a:stretch>
          <a:fillRect/>
        </a:stretch>
      </xdr:blipFill>
      <xdr:spPr>
        <a:xfrm>
          <a:off x="10963275" y="30822900"/>
          <a:ext cx="2076450" cy="1028700"/>
        </a:xfrm>
        <a:prstGeom prst="rect">
          <a:avLst/>
        </a:prstGeom>
        <a:noFill/>
        <a:ln w="9525" cmpd="sng">
          <a:noFill/>
        </a:ln>
      </xdr:spPr>
    </xdr:pic>
    <xdr:clientData/>
  </xdr:twoCellAnchor>
  <xdr:twoCellAnchor editAs="oneCell">
    <xdr:from>
      <xdr:col>0</xdr:col>
      <xdr:colOff>10963275</xdr:colOff>
      <xdr:row>8</xdr:row>
      <xdr:rowOff>85725</xdr:rowOff>
    </xdr:from>
    <xdr:to>
      <xdr:col>0</xdr:col>
      <xdr:colOff>13039725</xdr:colOff>
      <xdr:row>8</xdr:row>
      <xdr:rowOff>1114425</xdr:rowOff>
    </xdr:to>
    <xdr:pic>
      <xdr:nvPicPr>
        <xdr:cNvPr id="24" name="Picture 24"/>
        <xdr:cNvPicPr preferRelativeResize="1">
          <a:picLocks noChangeAspect="1"/>
        </xdr:cNvPicPr>
      </xdr:nvPicPr>
      <xdr:blipFill>
        <a:blip r:embed="rId2"/>
        <a:stretch>
          <a:fillRect/>
        </a:stretch>
      </xdr:blipFill>
      <xdr:spPr>
        <a:xfrm>
          <a:off x="10963275" y="35213925"/>
          <a:ext cx="2076450" cy="1028700"/>
        </a:xfrm>
        <a:prstGeom prst="rect">
          <a:avLst/>
        </a:prstGeom>
        <a:noFill/>
        <a:ln w="9525" cmpd="sng">
          <a:noFill/>
        </a:ln>
      </xdr:spPr>
    </xdr:pic>
    <xdr:clientData/>
  </xdr:twoCellAnchor>
  <xdr:twoCellAnchor editAs="oneCell">
    <xdr:from>
      <xdr:col>0</xdr:col>
      <xdr:colOff>10963275</xdr:colOff>
      <xdr:row>9</xdr:row>
      <xdr:rowOff>85725</xdr:rowOff>
    </xdr:from>
    <xdr:to>
      <xdr:col>0</xdr:col>
      <xdr:colOff>13039725</xdr:colOff>
      <xdr:row>9</xdr:row>
      <xdr:rowOff>1114425</xdr:rowOff>
    </xdr:to>
    <xdr:pic>
      <xdr:nvPicPr>
        <xdr:cNvPr id="25" name="Picture 25"/>
        <xdr:cNvPicPr preferRelativeResize="1">
          <a:picLocks noChangeAspect="1"/>
        </xdr:cNvPicPr>
      </xdr:nvPicPr>
      <xdr:blipFill>
        <a:blip r:embed="rId2"/>
        <a:stretch>
          <a:fillRect/>
        </a:stretch>
      </xdr:blipFill>
      <xdr:spPr>
        <a:xfrm>
          <a:off x="10963275" y="39604950"/>
          <a:ext cx="2076450" cy="1028700"/>
        </a:xfrm>
        <a:prstGeom prst="rect">
          <a:avLst/>
        </a:prstGeom>
        <a:noFill/>
        <a:ln w="9525" cmpd="sng">
          <a:noFill/>
        </a:ln>
      </xdr:spPr>
    </xdr:pic>
    <xdr:clientData/>
  </xdr:twoCellAnchor>
  <xdr:twoCellAnchor editAs="oneCell">
    <xdr:from>
      <xdr:col>0</xdr:col>
      <xdr:colOff>10963275</xdr:colOff>
      <xdr:row>10</xdr:row>
      <xdr:rowOff>85725</xdr:rowOff>
    </xdr:from>
    <xdr:to>
      <xdr:col>0</xdr:col>
      <xdr:colOff>13039725</xdr:colOff>
      <xdr:row>10</xdr:row>
      <xdr:rowOff>1114425</xdr:rowOff>
    </xdr:to>
    <xdr:pic>
      <xdr:nvPicPr>
        <xdr:cNvPr id="26" name="Picture 26"/>
        <xdr:cNvPicPr preferRelativeResize="1">
          <a:picLocks noChangeAspect="1"/>
        </xdr:cNvPicPr>
      </xdr:nvPicPr>
      <xdr:blipFill>
        <a:blip r:embed="rId2"/>
        <a:stretch>
          <a:fillRect/>
        </a:stretch>
      </xdr:blipFill>
      <xdr:spPr>
        <a:xfrm>
          <a:off x="10963275" y="43995975"/>
          <a:ext cx="2076450" cy="1028700"/>
        </a:xfrm>
        <a:prstGeom prst="rect">
          <a:avLst/>
        </a:prstGeom>
        <a:noFill/>
        <a:ln w="9525" cmpd="sng">
          <a:noFill/>
        </a:ln>
      </xdr:spPr>
    </xdr:pic>
    <xdr:clientData/>
  </xdr:twoCellAnchor>
  <xdr:twoCellAnchor editAs="oneCell">
    <xdr:from>
      <xdr:col>0</xdr:col>
      <xdr:colOff>10963275</xdr:colOff>
      <xdr:row>11</xdr:row>
      <xdr:rowOff>85725</xdr:rowOff>
    </xdr:from>
    <xdr:to>
      <xdr:col>0</xdr:col>
      <xdr:colOff>13039725</xdr:colOff>
      <xdr:row>11</xdr:row>
      <xdr:rowOff>1114425</xdr:rowOff>
    </xdr:to>
    <xdr:pic>
      <xdr:nvPicPr>
        <xdr:cNvPr id="27" name="Picture 27"/>
        <xdr:cNvPicPr preferRelativeResize="1">
          <a:picLocks noChangeAspect="1"/>
        </xdr:cNvPicPr>
      </xdr:nvPicPr>
      <xdr:blipFill>
        <a:blip r:embed="rId2"/>
        <a:stretch>
          <a:fillRect/>
        </a:stretch>
      </xdr:blipFill>
      <xdr:spPr>
        <a:xfrm>
          <a:off x="10963275" y="48387000"/>
          <a:ext cx="2076450" cy="1028700"/>
        </a:xfrm>
        <a:prstGeom prst="rect">
          <a:avLst/>
        </a:prstGeom>
        <a:noFill/>
        <a:ln w="9525" cmpd="sng">
          <a:noFill/>
        </a:ln>
      </xdr:spPr>
    </xdr:pic>
    <xdr:clientData/>
  </xdr:twoCellAnchor>
  <xdr:twoCellAnchor editAs="oneCell">
    <xdr:from>
      <xdr:col>0</xdr:col>
      <xdr:colOff>10963275</xdr:colOff>
      <xdr:row>12</xdr:row>
      <xdr:rowOff>85725</xdr:rowOff>
    </xdr:from>
    <xdr:to>
      <xdr:col>0</xdr:col>
      <xdr:colOff>13039725</xdr:colOff>
      <xdr:row>12</xdr:row>
      <xdr:rowOff>1114425</xdr:rowOff>
    </xdr:to>
    <xdr:pic>
      <xdr:nvPicPr>
        <xdr:cNvPr id="28" name="Picture 28"/>
        <xdr:cNvPicPr preferRelativeResize="1">
          <a:picLocks noChangeAspect="1"/>
        </xdr:cNvPicPr>
      </xdr:nvPicPr>
      <xdr:blipFill>
        <a:blip r:embed="rId2"/>
        <a:stretch>
          <a:fillRect/>
        </a:stretch>
      </xdr:blipFill>
      <xdr:spPr>
        <a:xfrm>
          <a:off x="10963275" y="52778025"/>
          <a:ext cx="2076450" cy="1028700"/>
        </a:xfrm>
        <a:prstGeom prst="rect">
          <a:avLst/>
        </a:prstGeom>
        <a:noFill/>
        <a:ln w="9525" cmpd="sng">
          <a:noFill/>
        </a:ln>
      </xdr:spPr>
    </xdr:pic>
    <xdr:clientData/>
  </xdr:twoCellAnchor>
  <xdr:twoCellAnchor editAs="oneCell">
    <xdr:from>
      <xdr:col>0</xdr:col>
      <xdr:colOff>10963275</xdr:colOff>
      <xdr:row>13</xdr:row>
      <xdr:rowOff>85725</xdr:rowOff>
    </xdr:from>
    <xdr:to>
      <xdr:col>0</xdr:col>
      <xdr:colOff>13039725</xdr:colOff>
      <xdr:row>13</xdr:row>
      <xdr:rowOff>1114425</xdr:rowOff>
    </xdr:to>
    <xdr:pic>
      <xdr:nvPicPr>
        <xdr:cNvPr id="29" name="Picture 29"/>
        <xdr:cNvPicPr preferRelativeResize="1">
          <a:picLocks noChangeAspect="1"/>
        </xdr:cNvPicPr>
      </xdr:nvPicPr>
      <xdr:blipFill>
        <a:blip r:embed="rId2"/>
        <a:stretch>
          <a:fillRect/>
        </a:stretch>
      </xdr:blipFill>
      <xdr:spPr>
        <a:xfrm>
          <a:off x="10963275" y="57169050"/>
          <a:ext cx="2076450" cy="1028700"/>
        </a:xfrm>
        <a:prstGeom prst="rect">
          <a:avLst/>
        </a:prstGeom>
        <a:noFill/>
        <a:ln w="9525" cmpd="sng">
          <a:noFill/>
        </a:ln>
      </xdr:spPr>
    </xdr:pic>
    <xdr:clientData/>
  </xdr:twoCellAnchor>
  <xdr:twoCellAnchor editAs="oneCell">
    <xdr:from>
      <xdr:col>0</xdr:col>
      <xdr:colOff>10963275</xdr:colOff>
      <xdr:row>14</xdr:row>
      <xdr:rowOff>85725</xdr:rowOff>
    </xdr:from>
    <xdr:to>
      <xdr:col>0</xdr:col>
      <xdr:colOff>13039725</xdr:colOff>
      <xdr:row>14</xdr:row>
      <xdr:rowOff>1114425</xdr:rowOff>
    </xdr:to>
    <xdr:pic>
      <xdr:nvPicPr>
        <xdr:cNvPr id="30" name="Picture 30"/>
        <xdr:cNvPicPr preferRelativeResize="1">
          <a:picLocks noChangeAspect="1"/>
        </xdr:cNvPicPr>
      </xdr:nvPicPr>
      <xdr:blipFill>
        <a:blip r:embed="rId2"/>
        <a:stretch>
          <a:fillRect/>
        </a:stretch>
      </xdr:blipFill>
      <xdr:spPr>
        <a:xfrm>
          <a:off x="10963275" y="61560075"/>
          <a:ext cx="20764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2"/>
  <dimension ref="A1:J48"/>
  <sheetViews>
    <sheetView showZeros="0" workbookViewId="0" topLeftCell="A6">
      <selection activeCell="H7" sqref="H7:I7"/>
    </sheetView>
  </sheetViews>
  <sheetFormatPr defaultColWidth="11.421875" defaultRowHeight="12.75"/>
  <cols>
    <col min="1" max="1" width="7.57421875" style="0" customWidth="1"/>
    <col min="2" max="2" width="10.8515625" style="0" customWidth="1"/>
    <col min="6" max="6" width="10.421875" style="0" customWidth="1"/>
    <col min="8" max="8" width="8.140625" style="0" customWidth="1"/>
    <col min="9" max="9" width="7.57421875" style="0" customWidth="1"/>
  </cols>
  <sheetData>
    <row r="1" ht="12.75">
      <c r="G1" s="18"/>
    </row>
    <row r="2" spans="1:7" ht="40.5">
      <c r="A2" s="19" t="s">
        <v>25</v>
      </c>
      <c r="B2" t="s">
        <v>25</v>
      </c>
      <c r="C2" t="s">
        <v>25</v>
      </c>
      <c r="E2" t="s">
        <v>25</v>
      </c>
      <c r="F2" t="s">
        <v>25</v>
      </c>
      <c r="G2" s="18"/>
    </row>
    <row r="3" spans="1:7" ht="37.5">
      <c r="A3" s="20" t="s">
        <v>26</v>
      </c>
      <c r="G3" s="18"/>
    </row>
    <row r="4" spans="1:7" ht="40.5">
      <c r="A4" s="19"/>
      <c r="G4" s="18"/>
    </row>
    <row r="5" spans="1:7" ht="30">
      <c r="A5" s="21" t="s">
        <v>27</v>
      </c>
      <c r="G5" s="18"/>
    </row>
    <row r="6" ht="12.75">
      <c r="G6" s="18"/>
    </row>
    <row r="7" spans="1:9" ht="16.5">
      <c r="A7" s="22" t="s">
        <v>28</v>
      </c>
      <c r="B7" s="23" t="s">
        <v>94</v>
      </c>
      <c r="C7" s="24"/>
      <c r="D7" s="163" t="s">
        <v>62</v>
      </c>
      <c r="E7" s="25" t="s">
        <v>29</v>
      </c>
      <c r="F7" s="25"/>
      <c r="G7" s="26" t="s">
        <v>30</v>
      </c>
      <c r="H7" s="276">
        <f>Einschreiben!N28</f>
        <v>0</v>
      </c>
      <c r="I7" s="277"/>
    </row>
    <row r="8" ht="12.75">
      <c r="G8" s="18"/>
    </row>
    <row r="9" spans="1:9" ht="18">
      <c r="A9" s="27" t="s">
        <v>31</v>
      </c>
      <c r="B9" s="28"/>
      <c r="C9" s="28"/>
      <c r="D9" s="29" t="str">
        <f>Einschreiben!A2</f>
        <v>SG Erdmannsdorf</v>
      </c>
      <c r="E9" s="28"/>
      <c r="F9" s="28"/>
      <c r="G9" s="30"/>
      <c r="H9" s="28"/>
      <c r="I9" s="28"/>
    </row>
    <row r="10" ht="13.5" thickBot="1">
      <c r="G10" s="18"/>
    </row>
    <row r="11" spans="1:9" ht="17.25" thickBot="1">
      <c r="A11" s="31" t="s">
        <v>32</v>
      </c>
      <c r="B11" s="32"/>
      <c r="C11" s="33" t="s">
        <v>53</v>
      </c>
      <c r="D11" s="34" t="s">
        <v>33</v>
      </c>
      <c r="E11" s="33" t="s">
        <v>4</v>
      </c>
      <c r="F11" s="34" t="s">
        <v>34</v>
      </c>
      <c r="G11" s="35" t="s">
        <v>35</v>
      </c>
      <c r="H11" s="36" t="s">
        <v>36</v>
      </c>
      <c r="I11" s="37" t="s">
        <v>37</v>
      </c>
    </row>
    <row r="12" spans="1:9" ht="18">
      <c r="A12" s="280">
        <f>Einschreiben!A3</f>
        <v>0</v>
      </c>
      <c r="B12" s="281"/>
      <c r="C12" s="80">
        <f>IF(Einschreiben!A3="","",(VLOOKUP(Einschreiben!A3,Meldeliste!$A$2:$C$410,2,0)))</f>
      </c>
      <c r="D12" s="77">
        <f>IF(Einschreiben!A3="","",(VLOOKUP(Einschreiben!A3,Meldeliste!$A$2:$C$410,3,0)))</f>
      </c>
      <c r="E12" s="198">
        <f>Einschreiben!N3</f>
        <v>0</v>
      </c>
      <c r="F12" s="199">
        <f>Einschreiben!O3</f>
        <v>0</v>
      </c>
      <c r="G12" s="38">
        <f aca="true" t="shared" si="0" ref="G12:G17">SUM(E12:F12)</f>
        <v>0</v>
      </c>
      <c r="H12" s="39">
        <f>Einschreiben!Q3</f>
        <v>0</v>
      </c>
      <c r="I12" s="40"/>
    </row>
    <row r="13" spans="1:9" ht="18.75" thickBot="1">
      <c r="A13" s="278">
        <f>Einschreiben!A4</f>
        <v>0</v>
      </c>
      <c r="B13" s="279"/>
      <c r="C13" s="81">
        <f>IF(Einschreiben!A4="","",(VLOOKUP(Einschreiben!A4,Meldeliste!$A$2:$C$410,2,0)))</f>
      </c>
      <c r="D13" s="78">
        <f>IF(Einschreiben!A4="","",(VLOOKUP(Einschreiben!A4,Meldeliste!$A$2:$C$410,3,0)))</f>
      </c>
      <c r="E13" s="200">
        <f>Einschreiben!N4</f>
        <v>0</v>
      </c>
      <c r="F13" s="201">
        <f>Einschreiben!O4</f>
        <v>0</v>
      </c>
      <c r="G13" s="38">
        <f t="shared" si="0"/>
        <v>0</v>
      </c>
      <c r="H13" s="39">
        <f>Einschreiben!Q4</f>
        <v>0</v>
      </c>
      <c r="I13" s="41">
        <f>(G12+G13)-(G24+G25)</f>
        <v>0</v>
      </c>
    </row>
    <row r="14" spans="1:9" ht="18">
      <c r="A14" s="278">
        <f>Einschreiben!A5</f>
        <v>0</v>
      </c>
      <c r="B14" s="279"/>
      <c r="C14" s="81">
        <f>IF(Einschreiben!A5="","",(VLOOKUP(Einschreiben!A5,Meldeliste!$A$2:$C$410,2,0)))</f>
      </c>
      <c r="D14" s="78">
        <f>IF(Einschreiben!A5="","",(VLOOKUP(Einschreiben!A5,Meldeliste!$A$2:$C$410,3,0)))</f>
      </c>
      <c r="E14" s="200">
        <f>Einschreiben!N5</f>
        <v>0</v>
      </c>
      <c r="F14" s="201">
        <f>Einschreiben!O5</f>
        <v>0</v>
      </c>
      <c r="G14" s="38">
        <f t="shared" si="0"/>
        <v>0</v>
      </c>
      <c r="H14" s="39">
        <f>Einschreiben!Q5</f>
        <v>0</v>
      </c>
      <c r="I14" s="42"/>
    </row>
    <row r="15" spans="1:9" ht="18.75" thickBot="1">
      <c r="A15" s="278">
        <f>Einschreiben!A6</f>
        <v>0</v>
      </c>
      <c r="B15" s="279"/>
      <c r="C15" s="81">
        <f>IF(Einschreiben!A6="","",(VLOOKUP(Einschreiben!A6,Meldeliste!$A$2:$C$410,2,0)))</f>
      </c>
      <c r="D15" s="78">
        <f>IF(Einschreiben!A6="","",(VLOOKUP(Einschreiben!A6,Meldeliste!$A$2:$C$410,3,0)))</f>
      </c>
      <c r="E15" s="200">
        <f>Einschreiben!N6</f>
        <v>0</v>
      </c>
      <c r="F15" s="201">
        <f>Einschreiben!O6</f>
        <v>0</v>
      </c>
      <c r="G15" s="38">
        <f t="shared" si="0"/>
        <v>0</v>
      </c>
      <c r="H15" s="39">
        <f>Einschreiben!Q6</f>
        <v>0</v>
      </c>
      <c r="I15" s="41">
        <f>SUM(G12:G15)-SUM(G24:G27)</f>
        <v>0</v>
      </c>
    </row>
    <row r="16" spans="1:9" ht="18">
      <c r="A16" s="278">
        <f>Einschreiben!A7</f>
        <v>0</v>
      </c>
      <c r="B16" s="279"/>
      <c r="C16" s="81">
        <f>IF(Einschreiben!A7="","",(VLOOKUP(Einschreiben!A7,Meldeliste!$A$2:$C$410,2,0)))</f>
      </c>
      <c r="D16" s="78">
        <f>IF(Einschreiben!A7="","",(VLOOKUP(Einschreiben!A7,Meldeliste!$A$2:$C$410,3,0)))</f>
      </c>
      <c r="E16" s="200">
        <f>Einschreiben!N7</f>
        <v>0</v>
      </c>
      <c r="F16" s="201">
        <f>Einschreiben!O7</f>
        <v>0</v>
      </c>
      <c r="G16" s="38">
        <f t="shared" si="0"/>
        <v>0</v>
      </c>
      <c r="H16" s="39">
        <f>Einschreiben!Q7</f>
        <v>0</v>
      </c>
      <c r="I16" s="42"/>
    </row>
    <row r="17" spans="1:9" ht="18.75" thickBot="1">
      <c r="A17" s="282">
        <f>Einschreiben!A8</f>
        <v>0</v>
      </c>
      <c r="B17" s="283"/>
      <c r="C17" s="82">
        <f>IF(Einschreiben!A8="","",(VLOOKUP(Einschreiben!A8,Meldeliste!$A$2:$C$410,2,0)))</f>
      </c>
      <c r="D17" s="79">
        <f>IF(Einschreiben!A8="","",(VLOOKUP(Einschreiben!A8,Meldeliste!$A$2:$C$410,3,0)))</f>
      </c>
      <c r="E17" s="202">
        <f>Einschreiben!N8</f>
        <v>0</v>
      </c>
      <c r="F17" s="203">
        <f>Einschreiben!O8</f>
        <v>0</v>
      </c>
      <c r="G17" s="43">
        <f t="shared" si="0"/>
        <v>0</v>
      </c>
      <c r="H17" s="39">
        <f>Einschreiben!Q8</f>
        <v>0</v>
      </c>
      <c r="I17" s="41">
        <f>SUM(G12:G17)-SUM(G24:G29)</f>
        <v>0</v>
      </c>
    </row>
    <row r="18" spans="1:9" ht="18.75" thickBot="1">
      <c r="A18" s="44"/>
      <c r="B18" s="44"/>
      <c r="C18" s="44"/>
      <c r="D18" s="44"/>
      <c r="E18" s="75">
        <f>SUM(E12:E17)</f>
        <v>0</v>
      </c>
      <c r="F18" s="76">
        <f>SUM(F12:F17)</f>
        <v>0</v>
      </c>
      <c r="G18" s="45">
        <f>SUM(G12:G17)</f>
        <v>0</v>
      </c>
      <c r="H18" s="46">
        <f>SUM(H12:H17)</f>
        <v>0</v>
      </c>
      <c r="I18" s="47"/>
    </row>
    <row r="19" spans="5:7" ht="12.75">
      <c r="E19" t="s">
        <v>25</v>
      </c>
      <c r="G19" s="18"/>
    </row>
    <row r="20" ht="12.75">
      <c r="G20" s="18"/>
    </row>
    <row r="21" spans="1:9" ht="18">
      <c r="A21" s="27" t="s">
        <v>38</v>
      </c>
      <c r="B21" s="28"/>
      <c r="C21" s="28"/>
      <c r="D21" s="29">
        <f>Einschreiben!A11</f>
        <v>0</v>
      </c>
      <c r="E21" s="28"/>
      <c r="F21" s="28"/>
      <c r="G21" s="30"/>
      <c r="H21" s="28"/>
      <c r="I21" s="28"/>
    </row>
    <row r="22" ht="13.5" thickBot="1">
      <c r="G22" s="18"/>
    </row>
    <row r="23" spans="1:9" ht="17.25" thickBot="1">
      <c r="A23" s="31" t="s">
        <v>32</v>
      </c>
      <c r="B23" s="32"/>
      <c r="C23" s="33" t="s">
        <v>53</v>
      </c>
      <c r="D23" s="34" t="s">
        <v>33</v>
      </c>
      <c r="E23" s="33" t="s">
        <v>4</v>
      </c>
      <c r="F23" s="34" t="s">
        <v>34</v>
      </c>
      <c r="G23" s="35" t="s">
        <v>35</v>
      </c>
      <c r="H23" s="36" t="s">
        <v>36</v>
      </c>
      <c r="I23" s="37" t="s">
        <v>37</v>
      </c>
    </row>
    <row r="24" spans="1:9" ht="18">
      <c r="A24" s="280">
        <f>Einschreiben!A12</f>
        <v>0</v>
      </c>
      <c r="B24" s="281"/>
      <c r="C24" s="80">
        <f>IF(Einschreiben!A12="","",(VLOOKUP(Einschreiben!A12,Meldeliste!$A$2:$C$410,2,0)))</f>
      </c>
      <c r="D24" s="77">
        <f>IF(Einschreiben!A12="","",(VLOOKUP(Einschreiben!A12,Meldeliste!$A$2:$C$410,3,0)))</f>
      </c>
      <c r="E24" s="200">
        <f>Einschreiben!N12</f>
        <v>0</v>
      </c>
      <c r="F24" s="204">
        <f>Einschreiben!O12</f>
        <v>0</v>
      </c>
      <c r="G24" s="38">
        <f aca="true" t="shared" si="1" ref="G24:G29">SUM(E24:F24)</f>
        <v>0</v>
      </c>
      <c r="H24" s="39">
        <f>Einschreiben!Q12</f>
        <v>0</v>
      </c>
      <c r="I24" s="40"/>
    </row>
    <row r="25" spans="1:9" ht="18.75" thickBot="1">
      <c r="A25" s="278">
        <f>Einschreiben!A13</f>
        <v>0</v>
      </c>
      <c r="B25" s="279"/>
      <c r="C25" s="81">
        <f>IF(Einschreiben!A13="","",(VLOOKUP(Einschreiben!A13,Meldeliste!$A$2:$C$410,2,0)))</f>
      </c>
      <c r="D25" s="78">
        <f>IF(Einschreiben!A13="","",(VLOOKUP(Einschreiben!A13,Meldeliste!$A$2:$C$410,3,0)))</f>
      </c>
      <c r="E25" s="200">
        <f>Einschreiben!N13</f>
        <v>0</v>
      </c>
      <c r="F25" s="204">
        <f>Einschreiben!O13</f>
        <v>0</v>
      </c>
      <c r="G25" s="38">
        <f t="shared" si="1"/>
        <v>0</v>
      </c>
      <c r="H25" s="39">
        <f>Einschreiben!Q13</f>
        <v>0</v>
      </c>
      <c r="I25" s="41">
        <f>(G24+G25)-(G12+G13)</f>
        <v>0</v>
      </c>
    </row>
    <row r="26" spans="1:9" ht="18">
      <c r="A26" s="278">
        <f>Einschreiben!A14</f>
        <v>0</v>
      </c>
      <c r="B26" s="279"/>
      <c r="C26" s="81">
        <f>IF(Einschreiben!A14="","",(VLOOKUP(Einschreiben!A14,Meldeliste!$A$2:$C$410,2,0)))</f>
      </c>
      <c r="D26" s="78">
        <f>IF(Einschreiben!A14="","",(VLOOKUP(Einschreiben!A14,Meldeliste!$A$2:$C$410,3,0)))</f>
      </c>
      <c r="E26" s="200">
        <f>Einschreiben!N14</f>
        <v>0</v>
      </c>
      <c r="F26" s="204">
        <f>Einschreiben!O14</f>
        <v>0</v>
      </c>
      <c r="G26" s="38">
        <f t="shared" si="1"/>
        <v>0</v>
      </c>
      <c r="H26" s="39">
        <f>Einschreiben!Q14</f>
        <v>0</v>
      </c>
      <c r="I26" s="42"/>
    </row>
    <row r="27" spans="1:9" ht="18.75" thickBot="1">
      <c r="A27" s="278">
        <f>Einschreiben!A15</f>
        <v>0</v>
      </c>
      <c r="B27" s="279"/>
      <c r="C27" s="81">
        <f>IF(Einschreiben!A15="","",(VLOOKUP(Einschreiben!A15,Meldeliste!$A$2:$C$410,2,0)))</f>
      </c>
      <c r="D27" s="78">
        <f>IF(Einschreiben!A15="","",(VLOOKUP(Einschreiben!A15,Meldeliste!$A$2:$C$410,3,0)))</f>
      </c>
      <c r="E27" s="200">
        <f>Einschreiben!N15</f>
        <v>0</v>
      </c>
      <c r="F27" s="204">
        <f>Einschreiben!O15</f>
        <v>0</v>
      </c>
      <c r="G27" s="38">
        <f t="shared" si="1"/>
        <v>0</v>
      </c>
      <c r="H27" s="39">
        <f>Einschreiben!Q15</f>
        <v>0</v>
      </c>
      <c r="I27" s="41">
        <f>SUM(G24:G27)-SUM(G12:G15)</f>
        <v>0</v>
      </c>
    </row>
    <row r="28" spans="1:9" ht="18">
      <c r="A28" s="278">
        <f>Einschreiben!A16</f>
        <v>0</v>
      </c>
      <c r="B28" s="279"/>
      <c r="C28" s="81">
        <f>IF(Einschreiben!A16="","",(VLOOKUP(Einschreiben!A16,Meldeliste!$A$2:$C$410,2,0)))</f>
      </c>
      <c r="D28" s="78">
        <f>IF(Einschreiben!A16="","",(VLOOKUP(Einschreiben!A16,Meldeliste!$A$2:$C$410,3,0)))</f>
      </c>
      <c r="E28" s="200">
        <f>Einschreiben!N16</f>
        <v>0</v>
      </c>
      <c r="F28" s="204">
        <f>Einschreiben!O16</f>
        <v>0</v>
      </c>
      <c r="G28" s="38">
        <f t="shared" si="1"/>
        <v>0</v>
      </c>
      <c r="H28" s="39">
        <f>Einschreiben!Q16</f>
        <v>0</v>
      </c>
      <c r="I28" s="42"/>
    </row>
    <row r="29" spans="1:9" ht="18.75" thickBot="1">
      <c r="A29" s="282">
        <f>Einschreiben!A17</f>
        <v>0</v>
      </c>
      <c r="B29" s="283"/>
      <c r="C29" s="82">
        <f>IF(Einschreiben!A17="","",(VLOOKUP(Einschreiben!A17,Meldeliste!$A$2:$C$410,2,0)))</f>
      </c>
      <c r="D29" s="79">
        <f>IF(Einschreiben!A17="","",(VLOOKUP(Einschreiben!A17,Meldeliste!$A$2:$C$410,3,0)))</f>
      </c>
      <c r="E29" s="200">
        <f>Einschreiben!N17</f>
        <v>0</v>
      </c>
      <c r="F29" s="204">
        <f>Einschreiben!O17</f>
        <v>0</v>
      </c>
      <c r="G29" s="43">
        <f t="shared" si="1"/>
        <v>0</v>
      </c>
      <c r="H29" s="39">
        <f>Einschreiben!Q17</f>
        <v>0</v>
      </c>
      <c r="I29" s="41">
        <f>SUM(G24:G29)-SUM(G12:G17)</f>
        <v>0</v>
      </c>
    </row>
    <row r="30" spans="1:9" ht="18.75" thickBot="1">
      <c r="A30" s="44"/>
      <c r="B30" s="44"/>
      <c r="C30" s="44"/>
      <c r="D30" s="44"/>
      <c r="E30" s="48">
        <f>SUM(E24:E29)</f>
        <v>0</v>
      </c>
      <c r="F30" s="49">
        <f>SUM(F24:F29)</f>
        <v>0</v>
      </c>
      <c r="G30" s="45">
        <f>SUM(G24:G29)</f>
        <v>0</v>
      </c>
      <c r="H30" s="50">
        <f>SUM(H24:H29)</f>
        <v>0</v>
      </c>
      <c r="I30" s="47"/>
    </row>
    <row r="31" ht="12.75">
      <c r="G31" s="18"/>
    </row>
    <row r="32" spans="1:9" ht="12.75">
      <c r="A32" s="51" t="s">
        <v>39</v>
      </c>
      <c r="B32" s="51"/>
      <c r="C32" s="51"/>
      <c r="D32" s="51" t="s">
        <v>40</v>
      </c>
      <c r="E32" s="51" t="s">
        <v>41</v>
      </c>
      <c r="F32" s="51"/>
      <c r="G32" s="52" t="s">
        <v>40</v>
      </c>
      <c r="H32" s="53" t="s">
        <v>42</v>
      </c>
      <c r="I32" s="51" t="s">
        <v>40</v>
      </c>
    </row>
    <row r="33" spans="1:9" ht="12.75">
      <c r="A33" s="51"/>
      <c r="B33" s="51"/>
      <c r="C33" s="51"/>
      <c r="D33" s="51"/>
      <c r="E33" s="51"/>
      <c r="F33" s="51"/>
      <c r="G33" s="52"/>
      <c r="H33" s="51"/>
      <c r="I33" s="51"/>
    </row>
    <row r="34" spans="1:9" ht="12.75">
      <c r="A34" s="51"/>
      <c r="C34" s="53" t="s">
        <v>43</v>
      </c>
      <c r="D34" s="51" t="s">
        <v>40</v>
      </c>
      <c r="E34" s="51"/>
      <c r="F34" s="53" t="s">
        <v>44</v>
      </c>
      <c r="G34" s="52" t="s">
        <v>57</v>
      </c>
      <c r="H34" s="53" t="s">
        <v>58</v>
      </c>
      <c r="I34" s="51" t="s">
        <v>40</v>
      </c>
    </row>
    <row r="35" spans="1:9" ht="12.75">
      <c r="A35" s="51"/>
      <c r="B35" s="51"/>
      <c r="C35" s="51"/>
      <c r="D35" s="51"/>
      <c r="E35" s="51"/>
      <c r="F35" s="51"/>
      <c r="G35" s="52"/>
      <c r="H35" s="51"/>
      <c r="I35" s="51"/>
    </row>
    <row r="36" spans="1:9" ht="12.75">
      <c r="A36" s="51"/>
      <c r="B36" s="51"/>
      <c r="C36" s="51"/>
      <c r="D36" s="51"/>
      <c r="E36" s="51"/>
      <c r="F36" s="51"/>
      <c r="G36" s="52"/>
      <c r="H36" s="51"/>
      <c r="I36" s="51"/>
    </row>
    <row r="37" spans="1:9" ht="12.75">
      <c r="A37" s="54" t="s">
        <v>45</v>
      </c>
      <c r="B37" s="54"/>
      <c r="C37" s="25" t="s">
        <v>25</v>
      </c>
      <c r="D37" s="25"/>
      <c r="E37" s="25"/>
      <c r="F37" s="25"/>
      <c r="G37" s="25"/>
      <c r="H37" s="25"/>
      <c r="I37" s="25"/>
    </row>
    <row r="38" spans="1:9" ht="12.75">
      <c r="A38" s="54"/>
      <c r="B38" s="54" t="s">
        <v>25</v>
      </c>
      <c r="C38" s="25" t="s">
        <v>25</v>
      </c>
      <c r="D38" s="25"/>
      <c r="E38" s="25"/>
      <c r="F38" s="25" t="s">
        <v>25</v>
      </c>
      <c r="G38" s="25"/>
      <c r="H38" s="25"/>
      <c r="I38" s="25"/>
    </row>
    <row r="39" spans="1:9" ht="12.75">
      <c r="A39" s="25"/>
      <c r="B39" s="25" t="s">
        <v>25</v>
      </c>
      <c r="C39" s="25" t="s">
        <v>25</v>
      </c>
      <c r="D39" s="25"/>
      <c r="E39" s="25"/>
      <c r="F39" s="25" t="s">
        <v>25</v>
      </c>
      <c r="G39" s="25"/>
      <c r="H39" s="25"/>
      <c r="I39" s="25"/>
    </row>
    <row r="40" spans="1:9" ht="12.75">
      <c r="A40" s="25"/>
      <c r="B40" s="25"/>
      <c r="C40" s="25"/>
      <c r="D40" s="25"/>
      <c r="E40" s="25"/>
      <c r="F40" s="25"/>
      <c r="G40" s="55"/>
      <c r="H40" s="25"/>
      <c r="I40" s="25"/>
    </row>
    <row r="41" ht="12.75">
      <c r="G41" s="18"/>
    </row>
    <row r="42" spans="1:9" ht="16.5">
      <c r="A42" s="24" t="s">
        <v>46</v>
      </c>
      <c r="B42" s="25"/>
      <c r="C42" s="25"/>
      <c r="D42" s="25"/>
      <c r="E42" s="25"/>
      <c r="F42" s="25"/>
      <c r="G42" s="55"/>
      <c r="H42" s="25"/>
      <c r="I42" s="25"/>
    </row>
    <row r="43" spans="1:9" ht="13.5">
      <c r="A43" s="56"/>
      <c r="B43" s="56"/>
      <c r="C43" s="56" t="s">
        <v>47</v>
      </c>
      <c r="D43" s="56"/>
      <c r="E43" s="56"/>
      <c r="F43" s="57" t="s">
        <v>48</v>
      </c>
      <c r="G43" s="58"/>
      <c r="H43" s="59" t="s">
        <v>49</v>
      </c>
      <c r="I43" s="56"/>
    </row>
    <row r="44" ht="12.75">
      <c r="G44" s="18"/>
    </row>
    <row r="47" ht="12.75">
      <c r="J47" t="s">
        <v>123</v>
      </c>
    </row>
    <row r="48" spans="9:10" ht="12.75">
      <c r="I48" s="268" t="s">
        <v>123</v>
      </c>
      <c r="J48" t="s">
        <v>123</v>
      </c>
    </row>
  </sheetData>
  <mergeCells count="13">
    <mergeCell ref="A29:B29"/>
    <mergeCell ref="A16:B16"/>
    <mergeCell ref="A17:B17"/>
    <mergeCell ref="A24:B24"/>
    <mergeCell ref="A25:B25"/>
    <mergeCell ref="H7:I7"/>
    <mergeCell ref="A26:B26"/>
    <mergeCell ref="A27:B27"/>
    <mergeCell ref="A28:B28"/>
    <mergeCell ref="A13:B13"/>
    <mergeCell ref="A12:B12"/>
    <mergeCell ref="A14:B14"/>
    <mergeCell ref="A15:B15"/>
  </mergeCells>
  <conditionalFormatting sqref="D21">
    <cfRule type="cellIs" priority="1" dxfId="0" operator="equal" stopIfTrue="1">
      <formula>0</formula>
    </cfRule>
  </conditionalFormatting>
  <conditionalFormatting sqref="G12:G17 G24:G29">
    <cfRule type="cellIs" priority="2" dxfId="1" operator="greaterThanOrEqual" stopIfTrue="1">
      <formula>900</formula>
    </cfRule>
  </conditionalFormatting>
  <conditionalFormatting sqref="E12:E17 E24:E29">
    <cfRule type="cellIs" priority="3" dxfId="2" operator="greaterThanOrEqual" stopIfTrue="1">
      <formula>600</formula>
    </cfRule>
  </conditionalFormatting>
  <conditionalFormatting sqref="F12:F17 F24:F29">
    <cfRule type="cellIs" priority="4" dxfId="2" operator="greaterThanOrEqual" stopIfTrue="1">
      <formula>300</formula>
    </cfRule>
  </conditionalFormatting>
  <printOptions/>
  <pageMargins left="0.73" right="0.14" top="0.26" bottom="0.56" header="0.22" footer="0.4921259845"/>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sheetPr codeName="Tabelle4"/>
  <dimension ref="A1:C2"/>
  <sheetViews>
    <sheetView workbookViewId="0" topLeftCell="A2">
      <selection activeCell="B2" sqref="B2"/>
    </sheetView>
  </sheetViews>
  <sheetFormatPr defaultColWidth="11.421875" defaultRowHeight="12.75"/>
  <cols>
    <col min="1" max="1" width="17.00390625" style="0" customWidth="1"/>
    <col min="2" max="3" width="122.421875" style="0" customWidth="1"/>
  </cols>
  <sheetData>
    <row r="1" spans="2:3" ht="33.75" customHeight="1">
      <c r="B1" s="109" t="s">
        <v>9</v>
      </c>
      <c r="C1" s="109"/>
    </row>
    <row r="2" spans="1:3" ht="409.5" customHeight="1">
      <c r="A2" s="110" t="str">
        <f>Einschreiben!N23</f>
        <v>+</v>
      </c>
      <c r="B2" s="197" t="str">
        <f>Einschreiben!O23</f>
        <v>0</v>
      </c>
      <c r="C2" s="111"/>
    </row>
  </sheetData>
  <conditionalFormatting sqref="A2:B2">
    <cfRule type="cellIs" priority="1" dxfId="3" operator="greaterThan" stopIfTrue="1">
      <formula>0</formula>
    </cfRule>
    <cfRule type="cellIs" priority="2" dxfId="4" operator="lessThanOrEqual" stopIfTrue="1">
      <formula>0</formula>
    </cfRule>
  </conditionalFormatting>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W33"/>
  <sheetViews>
    <sheetView showZeros="0" workbookViewId="0" topLeftCell="A1">
      <selection activeCell="O31" sqref="O31"/>
    </sheetView>
  </sheetViews>
  <sheetFormatPr defaultColWidth="11.421875" defaultRowHeight="13.5" customHeight="1"/>
  <cols>
    <col min="1" max="1" width="18.28125" style="1" customWidth="1"/>
    <col min="2" max="16" width="7.7109375" style="1" customWidth="1"/>
    <col min="17" max="19" width="5.140625" style="2" customWidth="1"/>
    <col min="20" max="23" width="6.8515625" style="2" customWidth="1"/>
    <col min="24" max="16384" width="5.140625" style="2" customWidth="1"/>
  </cols>
  <sheetData>
    <row r="1" spans="1:17" ht="12.75" customHeight="1">
      <c r="A1" s="10" t="s">
        <v>7</v>
      </c>
      <c r="B1" s="315" t="s">
        <v>0</v>
      </c>
      <c r="C1" s="285"/>
      <c r="D1" s="316"/>
      <c r="E1" s="315" t="s">
        <v>1</v>
      </c>
      <c r="F1" s="285"/>
      <c r="G1" s="316"/>
      <c r="H1" s="315" t="s">
        <v>2</v>
      </c>
      <c r="I1" s="285"/>
      <c r="J1" s="316"/>
      <c r="K1" s="315" t="s">
        <v>3</v>
      </c>
      <c r="L1" s="285"/>
      <c r="M1" s="316"/>
      <c r="N1" s="284" t="s">
        <v>8</v>
      </c>
      <c r="O1" s="285"/>
      <c r="P1" s="285"/>
      <c r="Q1" s="286"/>
    </row>
    <row r="2" spans="1:17" ht="12.75" customHeight="1" thickBot="1">
      <c r="A2" s="11" t="s">
        <v>55</v>
      </c>
      <c r="B2" s="14" t="s">
        <v>4</v>
      </c>
      <c r="C2" s="15" t="s">
        <v>5</v>
      </c>
      <c r="D2" s="16" t="s">
        <v>6</v>
      </c>
      <c r="E2" s="14" t="s">
        <v>4</v>
      </c>
      <c r="F2" s="15" t="s">
        <v>5</v>
      </c>
      <c r="G2" s="16" t="s">
        <v>6</v>
      </c>
      <c r="H2" s="14" t="s">
        <v>4</v>
      </c>
      <c r="I2" s="15" t="s">
        <v>5</v>
      </c>
      <c r="J2" s="16" t="s">
        <v>6</v>
      </c>
      <c r="K2" s="14" t="s">
        <v>4</v>
      </c>
      <c r="L2" s="15" t="s">
        <v>5</v>
      </c>
      <c r="M2" s="16" t="s">
        <v>6</v>
      </c>
      <c r="N2" s="17" t="s">
        <v>4</v>
      </c>
      <c r="O2" s="15" t="s">
        <v>5</v>
      </c>
      <c r="P2" s="71" t="s">
        <v>6</v>
      </c>
      <c r="Q2" s="67" t="s">
        <v>50</v>
      </c>
    </row>
    <row r="3" spans="1:17" ht="17.25" customHeight="1">
      <c r="A3" s="139"/>
      <c r="B3" s="115">
        <f>B21</f>
        <v>0</v>
      </c>
      <c r="C3" s="116">
        <f>IF(D21="","",(C21))</f>
      </c>
      <c r="D3" s="156">
        <f aca="true" t="shared" si="0" ref="D3:D8">SUM(B3:C3)</f>
        <v>0</v>
      </c>
      <c r="E3" s="115">
        <f>E22</f>
        <v>0</v>
      </c>
      <c r="F3" s="116">
        <f>IF(G22="","",(F22))</f>
      </c>
      <c r="G3" s="156">
        <f aca="true" t="shared" si="1" ref="G3:G8">SUM(E3:F3)</f>
        <v>0</v>
      </c>
      <c r="H3" s="115">
        <f>H24</f>
        <v>0</v>
      </c>
      <c r="I3" s="116">
        <f>IF(J24="","",(I24))</f>
      </c>
      <c r="J3" s="156">
        <f aca="true" t="shared" si="2" ref="J3:J8">SUM(H3:I3)</f>
        <v>0</v>
      </c>
      <c r="K3" s="115">
        <f>K23</f>
        <v>0</v>
      </c>
      <c r="L3" s="116">
        <f>IF(M23="","",(L23))</f>
      </c>
      <c r="M3" s="156">
        <f aca="true" t="shared" si="3" ref="M3:M8">SUM(K3:L3)</f>
        <v>0</v>
      </c>
      <c r="N3" s="115">
        <f aca="true" t="shared" si="4" ref="N3:N8">B3+E3+H3+K3</f>
        <v>0</v>
      </c>
      <c r="O3" s="117">
        <f aca="true" t="shared" si="5" ref="O3:O8">P3-N3</f>
        <v>0</v>
      </c>
      <c r="P3" s="118">
        <f aca="true" t="shared" si="6" ref="P3:P8">SUM(D3+G3+J3+M3)</f>
        <v>0</v>
      </c>
      <c r="Q3" s="153"/>
    </row>
    <row r="4" spans="1:17" ht="17.25" customHeight="1">
      <c r="A4" s="140"/>
      <c r="B4" s="119">
        <f>B24</f>
        <v>0</v>
      </c>
      <c r="C4" s="120">
        <f>IF(D24="","",(C24))</f>
      </c>
      <c r="D4" s="157">
        <f t="shared" si="0"/>
        <v>0</v>
      </c>
      <c r="E4" s="119">
        <f>E23</f>
        <v>0</v>
      </c>
      <c r="F4" s="120">
        <f>IF(G23="","",(F23))</f>
      </c>
      <c r="G4" s="157">
        <f t="shared" si="1"/>
        <v>0</v>
      </c>
      <c r="H4" s="119">
        <f>H21</f>
        <v>0</v>
      </c>
      <c r="I4" s="120">
        <f>IF(J21="","",(I21))</f>
      </c>
      <c r="J4" s="157">
        <f t="shared" si="2"/>
        <v>0</v>
      </c>
      <c r="K4" s="119">
        <f>K22</f>
        <v>0</v>
      </c>
      <c r="L4" s="120">
        <f>IF(M22="","",(L22))</f>
      </c>
      <c r="M4" s="157">
        <f t="shared" si="3"/>
        <v>0</v>
      </c>
      <c r="N4" s="119">
        <f t="shared" si="4"/>
        <v>0</v>
      </c>
      <c r="O4" s="121">
        <f t="shared" si="5"/>
        <v>0</v>
      </c>
      <c r="P4" s="122">
        <f t="shared" si="6"/>
        <v>0</v>
      </c>
      <c r="Q4" s="154"/>
    </row>
    <row r="5" spans="1:17" ht="17.25" customHeight="1">
      <c r="A5" s="140"/>
      <c r="B5" s="119">
        <f>B25</f>
        <v>0</v>
      </c>
      <c r="C5" s="120">
        <f>IF(D25="","",(C25))</f>
      </c>
      <c r="D5" s="157">
        <f t="shared" si="0"/>
        <v>0</v>
      </c>
      <c r="E5" s="119">
        <f>E26</f>
        <v>0</v>
      </c>
      <c r="F5" s="120">
        <f>IF(G26="","",(F26))</f>
      </c>
      <c r="G5" s="157">
        <f t="shared" si="1"/>
        <v>0</v>
      </c>
      <c r="H5" s="119">
        <f>H28</f>
        <v>0</v>
      </c>
      <c r="I5" s="120">
        <f>IF(J28="","",(I28))</f>
      </c>
      <c r="J5" s="157">
        <f t="shared" si="2"/>
        <v>0</v>
      </c>
      <c r="K5" s="119">
        <f>K27</f>
        <v>0</v>
      </c>
      <c r="L5" s="120">
        <f>IF(M27="","",(L27))</f>
      </c>
      <c r="M5" s="157">
        <f t="shared" si="3"/>
        <v>0</v>
      </c>
      <c r="N5" s="119">
        <f t="shared" si="4"/>
        <v>0</v>
      </c>
      <c r="O5" s="121">
        <f t="shared" si="5"/>
        <v>0</v>
      </c>
      <c r="P5" s="122">
        <f t="shared" si="6"/>
        <v>0</v>
      </c>
      <c r="Q5" s="154"/>
    </row>
    <row r="6" spans="1:17" ht="17.25" customHeight="1">
      <c r="A6" s="140"/>
      <c r="B6" s="119">
        <f>B28</f>
        <v>0</v>
      </c>
      <c r="C6" s="120">
        <f>IF(D28="","",(C28))</f>
      </c>
      <c r="D6" s="157">
        <f t="shared" si="0"/>
        <v>0</v>
      </c>
      <c r="E6" s="119">
        <f>E27</f>
        <v>0</v>
      </c>
      <c r="F6" s="120">
        <f>IF(G27="","",(F27))</f>
      </c>
      <c r="G6" s="157">
        <f t="shared" si="1"/>
        <v>0</v>
      </c>
      <c r="H6" s="119">
        <f>H25</f>
        <v>0</v>
      </c>
      <c r="I6" s="120">
        <f>IF(J25="","",(I25))</f>
      </c>
      <c r="J6" s="157">
        <f t="shared" si="2"/>
        <v>0</v>
      </c>
      <c r="K6" s="119">
        <f>K26</f>
        <v>0</v>
      </c>
      <c r="L6" s="120">
        <f>IF(M26="","",(L26))</f>
      </c>
      <c r="M6" s="157">
        <f t="shared" si="3"/>
        <v>0</v>
      </c>
      <c r="N6" s="119">
        <f t="shared" si="4"/>
        <v>0</v>
      </c>
      <c r="O6" s="121">
        <f t="shared" si="5"/>
        <v>0</v>
      </c>
      <c r="P6" s="122">
        <f t="shared" si="6"/>
        <v>0</v>
      </c>
      <c r="Q6" s="154"/>
    </row>
    <row r="7" spans="1:17" ht="17.25" customHeight="1">
      <c r="A7" s="140"/>
      <c r="B7" s="119">
        <f>B29</f>
        <v>0</v>
      </c>
      <c r="C7" s="120">
        <f>IF(D29="","",(C29))</f>
      </c>
      <c r="D7" s="157">
        <f t="shared" si="0"/>
        <v>0</v>
      </c>
      <c r="E7" s="119">
        <f>E30</f>
        <v>0</v>
      </c>
      <c r="F7" s="120">
        <f>IF(G30="","",(F30))</f>
      </c>
      <c r="G7" s="157">
        <f t="shared" si="1"/>
        <v>0</v>
      </c>
      <c r="H7" s="119">
        <f>H32</f>
        <v>0</v>
      </c>
      <c r="I7" s="120">
        <f>IF(J32="","",(I32))</f>
      </c>
      <c r="J7" s="157">
        <f t="shared" si="2"/>
        <v>0</v>
      </c>
      <c r="K7" s="119">
        <f>K31</f>
        <v>0</v>
      </c>
      <c r="L7" s="120">
        <f>IF(M31="","",(L31))</f>
      </c>
      <c r="M7" s="157">
        <f t="shared" si="3"/>
        <v>0</v>
      </c>
      <c r="N7" s="119">
        <f t="shared" si="4"/>
        <v>0</v>
      </c>
      <c r="O7" s="121">
        <f t="shared" si="5"/>
        <v>0</v>
      </c>
      <c r="P7" s="122">
        <f t="shared" si="6"/>
        <v>0</v>
      </c>
      <c r="Q7" s="154"/>
    </row>
    <row r="8" spans="1:17" ht="17.25" customHeight="1" thickBot="1">
      <c r="A8" s="141"/>
      <c r="B8" s="123">
        <f>B32</f>
        <v>0</v>
      </c>
      <c r="C8" s="124">
        <f>IF(D32="","",(C32))</f>
      </c>
      <c r="D8" s="158">
        <f t="shared" si="0"/>
        <v>0</v>
      </c>
      <c r="E8" s="123">
        <f>E31</f>
        <v>0</v>
      </c>
      <c r="F8" s="124">
        <f>IF(G31="","",(F31))</f>
      </c>
      <c r="G8" s="158">
        <f t="shared" si="1"/>
        <v>0</v>
      </c>
      <c r="H8" s="123">
        <f>H29</f>
        <v>0</v>
      </c>
      <c r="I8" s="124">
        <f>IF(J29="","",(I29))</f>
      </c>
      <c r="J8" s="158">
        <f t="shared" si="2"/>
        <v>0</v>
      </c>
      <c r="K8" s="123">
        <f>K30</f>
        <v>0</v>
      </c>
      <c r="L8" s="124">
        <f>IF(M30="","",(L30))</f>
      </c>
      <c r="M8" s="158">
        <f t="shared" si="3"/>
        <v>0</v>
      </c>
      <c r="N8" s="123">
        <f t="shared" si="4"/>
        <v>0</v>
      </c>
      <c r="O8" s="125">
        <f t="shared" si="5"/>
        <v>0</v>
      </c>
      <c r="P8" s="126">
        <f t="shared" si="6"/>
        <v>0</v>
      </c>
      <c r="Q8" s="155"/>
    </row>
    <row r="9" spans="1:17" ht="1.5" customHeight="1" thickBot="1">
      <c r="A9" s="60"/>
      <c r="B9" s="159"/>
      <c r="C9" s="61"/>
      <c r="D9" s="160"/>
      <c r="E9" s="159"/>
      <c r="F9" s="61"/>
      <c r="G9" s="160"/>
      <c r="H9" s="159"/>
      <c r="I9" s="61"/>
      <c r="J9" s="160"/>
      <c r="K9" s="159"/>
      <c r="L9" s="61"/>
      <c r="M9" s="160"/>
      <c r="N9" s="63"/>
      <c r="O9" s="64"/>
      <c r="P9" s="62"/>
      <c r="Q9" s="72"/>
    </row>
    <row r="10" spans="1:17" ht="12.75" customHeight="1">
      <c r="A10" s="10" t="s">
        <v>7</v>
      </c>
      <c r="B10" s="315" t="s">
        <v>0</v>
      </c>
      <c r="C10" s="285"/>
      <c r="D10" s="316"/>
      <c r="E10" s="315" t="s">
        <v>1</v>
      </c>
      <c r="F10" s="285"/>
      <c r="G10" s="316"/>
      <c r="H10" s="315" t="s">
        <v>2</v>
      </c>
      <c r="I10" s="285"/>
      <c r="J10" s="316"/>
      <c r="K10" s="315" t="s">
        <v>3</v>
      </c>
      <c r="L10" s="285"/>
      <c r="M10" s="316"/>
      <c r="N10" s="150">
        <f>SUM(N3:N9)</f>
        <v>0</v>
      </c>
      <c r="O10" s="127">
        <f>SUM(O3:O9)</f>
        <v>0</v>
      </c>
      <c r="P10" s="128">
        <f>SUM(P3:P8)</f>
        <v>0</v>
      </c>
      <c r="Q10" s="274">
        <f>SUM(Q3:Q8)</f>
        <v>0</v>
      </c>
    </row>
    <row r="11" spans="1:17" ht="12.75" customHeight="1" thickBot="1">
      <c r="A11" s="11"/>
      <c r="B11" s="65" t="s">
        <v>4</v>
      </c>
      <c r="C11" s="66" t="s">
        <v>5</v>
      </c>
      <c r="D11" s="67" t="s">
        <v>6</v>
      </c>
      <c r="E11" s="65" t="s">
        <v>4</v>
      </c>
      <c r="F11" s="66" t="s">
        <v>5</v>
      </c>
      <c r="G11" s="67" t="s">
        <v>6</v>
      </c>
      <c r="H11" s="65" t="s">
        <v>4</v>
      </c>
      <c r="I11" s="66" t="s">
        <v>5</v>
      </c>
      <c r="J11" s="67" t="s">
        <v>6</v>
      </c>
      <c r="K11" s="65" t="s">
        <v>4</v>
      </c>
      <c r="L11" s="66" t="s">
        <v>5</v>
      </c>
      <c r="M11" s="67" t="s">
        <v>6</v>
      </c>
      <c r="N11" s="293" t="s">
        <v>60</v>
      </c>
      <c r="O11" s="294"/>
      <c r="P11" s="294"/>
      <c r="Q11" s="295"/>
    </row>
    <row r="12" spans="1:17" ht="17.25" customHeight="1">
      <c r="A12" s="139"/>
      <c r="B12" s="115">
        <f>B22</f>
        <v>0</v>
      </c>
      <c r="C12" s="116">
        <f>IF(D22="","",(C22))</f>
      </c>
      <c r="D12" s="156">
        <f aca="true" t="shared" si="7" ref="D12:D17">SUM(B12:C12)</f>
        <v>0</v>
      </c>
      <c r="E12" s="115">
        <f>E21</f>
        <v>0</v>
      </c>
      <c r="F12" s="116">
        <f>IF(G21="","",(F21))</f>
      </c>
      <c r="G12" s="156">
        <f aca="true" t="shared" si="8" ref="G12:G17">SUM(E12:F12)</f>
        <v>0</v>
      </c>
      <c r="H12" s="115">
        <f>H23</f>
        <v>0</v>
      </c>
      <c r="I12" s="116">
        <f>IF(J23="","",(I23))</f>
      </c>
      <c r="J12" s="156">
        <f aca="true" t="shared" si="9" ref="J12:J17">SUM(H12:I12)</f>
        <v>0</v>
      </c>
      <c r="K12" s="115">
        <f>K24</f>
        <v>0</v>
      </c>
      <c r="L12" s="116">
        <f>IF(M24="","",(L24))</f>
      </c>
      <c r="M12" s="156">
        <f aca="true" t="shared" si="10" ref="M12:M17">SUM(K12:L12)</f>
        <v>0</v>
      </c>
      <c r="N12" s="115">
        <f aca="true" t="shared" si="11" ref="N12:N17">SUM(B12+E12+H12+K12)</f>
        <v>0</v>
      </c>
      <c r="O12" s="117">
        <f aca="true" t="shared" si="12" ref="O12:O17">P12-N12</f>
        <v>0</v>
      </c>
      <c r="P12" s="118">
        <f aca="true" t="shared" si="13" ref="P12:P17">SUM(D12+G12+J12+M12)</f>
        <v>0</v>
      </c>
      <c r="Q12" s="153"/>
    </row>
    <row r="13" spans="1:17" ht="17.25" customHeight="1">
      <c r="A13" s="140"/>
      <c r="B13" s="119">
        <f>B23</f>
        <v>0</v>
      </c>
      <c r="C13" s="120">
        <f>IF(D23="","",(C23))</f>
      </c>
      <c r="D13" s="157">
        <f t="shared" si="7"/>
        <v>0</v>
      </c>
      <c r="E13" s="119">
        <f>E24</f>
        <v>0</v>
      </c>
      <c r="F13" s="120">
        <f>IF(G24="","",(F24))</f>
      </c>
      <c r="G13" s="157">
        <f t="shared" si="8"/>
        <v>0</v>
      </c>
      <c r="H13" s="119">
        <f>H22</f>
        <v>0</v>
      </c>
      <c r="I13" s="120">
        <f>IF(J22="","",(I22))</f>
      </c>
      <c r="J13" s="157">
        <f t="shared" si="9"/>
        <v>0</v>
      </c>
      <c r="K13" s="119">
        <f>K21</f>
        <v>0</v>
      </c>
      <c r="L13" s="120">
        <f>IF(M21="","",(L21))</f>
      </c>
      <c r="M13" s="157">
        <f t="shared" si="10"/>
        <v>0</v>
      </c>
      <c r="N13" s="119">
        <f t="shared" si="11"/>
        <v>0</v>
      </c>
      <c r="O13" s="121">
        <f t="shared" si="12"/>
        <v>0</v>
      </c>
      <c r="P13" s="122">
        <f t="shared" si="13"/>
        <v>0</v>
      </c>
      <c r="Q13" s="154"/>
    </row>
    <row r="14" spans="1:17" ht="17.25" customHeight="1">
      <c r="A14" s="140"/>
      <c r="B14" s="119">
        <f>B26</f>
        <v>0</v>
      </c>
      <c r="C14" s="120">
        <f>IF(D26="","",(C26))</f>
      </c>
      <c r="D14" s="157">
        <f t="shared" si="7"/>
        <v>0</v>
      </c>
      <c r="E14" s="119">
        <f>E25</f>
        <v>0</v>
      </c>
      <c r="F14" s="120">
        <f>IF(G25="","",(F25))</f>
      </c>
      <c r="G14" s="157">
        <f t="shared" si="8"/>
        <v>0</v>
      </c>
      <c r="H14" s="119">
        <f>H27</f>
        <v>0</v>
      </c>
      <c r="I14" s="120">
        <f>IF(J27="","",(I27))</f>
      </c>
      <c r="J14" s="157">
        <f t="shared" si="9"/>
        <v>0</v>
      </c>
      <c r="K14" s="119">
        <f>K28</f>
        <v>0</v>
      </c>
      <c r="L14" s="120">
        <f>IF(M28="","",(L28))</f>
      </c>
      <c r="M14" s="157">
        <f t="shared" si="10"/>
        <v>0</v>
      </c>
      <c r="N14" s="119">
        <f t="shared" si="11"/>
        <v>0</v>
      </c>
      <c r="O14" s="121">
        <f t="shared" si="12"/>
        <v>0</v>
      </c>
      <c r="P14" s="122">
        <f t="shared" si="13"/>
        <v>0</v>
      </c>
      <c r="Q14" s="154"/>
    </row>
    <row r="15" spans="1:17" ht="17.25" customHeight="1">
      <c r="A15" s="140"/>
      <c r="B15" s="119">
        <f>B27</f>
        <v>0</v>
      </c>
      <c r="C15" s="120">
        <f>IF(D27="","",(C27))</f>
      </c>
      <c r="D15" s="157">
        <f t="shared" si="7"/>
        <v>0</v>
      </c>
      <c r="E15" s="119">
        <f>E28</f>
        <v>0</v>
      </c>
      <c r="F15" s="120">
        <f>IF(G28="","",(F28))</f>
      </c>
      <c r="G15" s="157">
        <f t="shared" si="8"/>
        <v>0</v>
      </c>
      <c r="H15" s="119">
        <f>H26</f>
        <v>0</v>
      </c>
      <c r="I15" s="120">
        <f>IF(J26="","",(I26))</f>
      </c>
      <c r="J15" s="157">
        <f t="shared" si="9"/>
        <v>0</v>
      </c>
      <c r="K15" s="119">
        <f>K25</f>
        <v>0</v>
      </c>
      <c r="L15" s="120">
        <f>IF(M25="","",(L25))</f>
      </c>
      <c r="M15" s="157">
        <f t="shared" si="10"/>
        <v>0</v>
      </c>
      <c r="N15" s="119">
        <f t="shared" si="11"/>
        <v>0</v>
      </c>
      <c r="O15" s="121">
        <f t="shared" si="12"/>
        <v>0</v>
      </c>
      <c r="P15" s="122">
        <f t="shared" si="13"/>
        <v>0</v>
      </c>
      <c r="Q15" s="154"/>
    </row>
    <row r="16" spans="1:17" ht="17.25" customHeight="1">
      <c r="A16" s="140"/>
      <c r="B16" s="119">
        <f>B30</f>
        <v>0</v>
      </c>
      <c r="C16" s="120">
        <f>IF(D30="","",(C30))</f>
      </c>
      <c r="D16" s="157">
        <f t="shared" si="7"/>
        <v>0</v>
      </c>
      <c r="E16" s="119">
        <f>E29</f>
        <v>0</v>
      </c>
      <c r="F16" s="120">
        <f>IF(G29="","",(F29))</f>
      </c>
      <c r="G16" s="157">
        <f t="shared" si="8"/>
        <v>0</v>
      </c>
      <c r="H16" s="119">
        <f>H31</f>
        <v>0</v>
      </c>
      <c r="I16" s="120">
        <f>IF(J31="","",(I31))</f>
      </c>
      <c r="J16" s="157">
        <f t="shared" si="9"/>
        <v>0</v>
      </c>
      <c r="K16" s="119">
        <f>K32</f>
        <v>0</v>
      </c>
      <c r="L16" s="120">
        <f>IF(M32="","",(L32))</f>
      </c>
      <c r="M16" s="157">
        <f t="shared" si="10"/>
        <v>0</v>
      </c>
      <c r="N16" s="119">
        <f t="shared" si="11"/>
        <v>0</v>
      </c>
      <c r="O16" s="121">
        <f t="shared" si="12"/>
        <v>0</v>
      </c>
      <c r="P16" s="122">
        <f t="shared" si="13"/>
        <v>0</v>
      </c>
      <c r="Q16" s="154"/>
    </row>
    <row r="17" spans="1:17" ht="17.25" customHeight="1" thickBot="1">
      <c r="A17" s="141"/>
      <c r="B17" s="123">
        <f>B31</f>
        <v>0</v>
      </c>
      <c r="C17" s="124">
        <f>IF(D31="","",(C31))</f>
      </c>
      <c r="D17" s="158">
        <f t="shared" si="7"/>
        <v>0</v>
      </c>
      <c r="E17" s="123">
        <f>E32</f>
        <v>0</v>
      </c>
      <c r="F17" s="124">
        <f>IF(G32="","",(F32))</f>
      </c>
      <c r="G17" s="158">
        <f t="shared" si="8"/>
        <v>0</v>
      </c>
      <c r="H17" s="123">
        <f>H30</f>
        <v>0</v>
      </c>
      <c r="I17" s="124">
        <f>IF(J30="","",(I30))</f>
      </c>
      <c r="J17" s="158">
        <f t="shared" si="9"/>
        <v>0</v>
      </c>
      <c r="K17" s="123">
        <f>K29</f>
        <v>0</v>
      </c>
      <c r="L17" s="124">
        <f>IF(M29="","",(L29))</f>
      </c>
      <c r="M17" s="158">
        <f t="shared" si="10"/>
        <v>0</v>
      </c>
      <c r="N17" s="123">
        <f t="shared" si="11"/>
        <v>0</v>
      </c>
      <c r="O17" s="125">
        <f t="shared" si="12"/>
        <v>0</v>
      </c>
      <c r="P17" s="126">
        <f t="shared" si="13"/>
        <v>0</v>
      </c>
      <c r="Q17" s="155"/>
    </row>
    <row r="18" spans="1:16" s="3" customFormat="1" ht="1.5" customHeight="1" thickBot="1">
      <c r="A18" s="69"/>
      <c r="B18" s="161"/>
      <c r="C18" s="70"/>
      <c r="D18" s="162"/>
      <c r="E18" s="161"/>
      <c r="F18" s="70"/>
      <c r="G18" s="162"/>
      <c r="H18" s="161"/>
      <c r="I18" s="70"/>
      <c r="J18" s="162"/>
      <c r="K18" s="161"/>
      <c r="L18" s="70"/>
      <c r="M18" s="162"/>
      <c r="N18" s="63"/>
      <c r="O18" s="64"/>
      <c r="P18" s="62"/>
    </row>
    <row r="19" spans="1:20" ht="12.75" customHeight="1">
      <c r="A19" s="68"/>
      <c r="B19" s="312" t="s">
        <v>0</v>
      </c>
      <c r="C19" s="313"/>
      <c r="D19" s="314"/>
      <c r="E19" s="315" t="s">
        <v>1</v>
      </c>
      <c r="F19" s="285"/>
      <c r="G19" s="316"/>
      <c r="H19" s="315" t="s">
        <v>2</v>
      </c>
      <c r="I19" s="285"/>
      <c r="J19" s="316"/>
      <c r="K19" s="312" t="s">
        <v>3</v>
      </c>
      <c r="L19" s="313"/>
      <c r="M19" s="314"/>
      <c r="N19" s="150">
        <f>SUM(N12:N18)</f>
        <v>0</v>
      </c>
      <c r="O19" s="127">
        <f>SUM(O12:O18)</f>
        <v>0</v>
      </c>
      <c r="P19" s="128">
        <f>SUM(P12:P18)</f>
        <v>0</v>
      </c>
      <c r="Q19" s="274">
        <f>SUM(Q12:Q17)</f>
        <v>0</v>
      </c>
      <c r="T19" s="165" t="s">
        <v>80</v>
      </c>
    </row>
    <row r="20" spans="1:20" ht="12.75" customHeight="1" thickBot="1">
      <c r="A20" s="13"/>
      <c r="B20" s="14" t="s">
        <v>4</v>
      </c>
      <c r="C20" s="15" t="s">
        <v>5</v>
      </c>
      <c r="D20" s="16" t="s">
        <v>6</v>
      </c>
      <c r="E20" s="14" t="s">
        <v>4</v>
      </c>
      <c r="F20" s="15" t="s">
        <v>5</v>
      </c>
      <c r="G20" s="16" t="s">
        <v>6</v>
      </c>
      <c r="H20" s="14" t="s">
        <v>4</v>
      </c>
      <c r="I20" s="15" t="s">
        <v>5</v>
      </c>
      <c r="J20" s="16" t="s">
        <v>6</v>
      </c>
      <c r="K20" s="14" t="s">
        <v>4</v>
      </c>
      <c r="L20" s="15" t="s">
        <v>5</v>
      </c>
      <c r="M20" s="16" t="s">
        <v>6</v>
      </c>
      <c r="N20" s="293" t="s">
        <v>60</v>
      </c>
      <c r="O20" s="294"/>
      <c r="P20" s="294"/>
      <c r="Q20" s="295"/>
      <c r="T20" s="2" t="s">
        <v>61</v>
      </c>
    </row>
    <row r="21" spans="1:23" ht="13.5" customHeight="1">
      <c r="A21" s="10" t="s">
        <v>10</v>
      </c>
      <c r="B21" s="4"/>
      <c r="C21" s="112">
        <f>IF(D21="","",(D21-B21))</f>
      </c>
      <c r="D21" s="5"/>
      <c r="E21" s="4"/>
      <c r="F21" s="112">
        <f>IF(G21="","",(G21-E21))</f>
      </c>
      <c r="G21" s="5"/>
      <c r="H21" s="4"/>
      <c r="I21" s="112">
        <f>IF(J21="","",(J21-H21))</f>
      </c>
      <c r="J21" s="5"/>
      <c r="K21" s="4"/>
      <c r="L21" s="112">
        <f>IF(M21="","",(M21-K21))</f>
      </c>
      <c r="M21" s="5"/>
      <c r="N21" s="304" t="s">
        <v>9</v>
      </c>
      <c r="O21" s="305"/>
      <c r="P21" s="305"/>
      <c r="Q21" s="298"/>
      <c r="T21" s="145"/>
      <c r="U21" s="146">
        <f>N31/24</f>
        <v>222.45833333333334</v>
      </c>
      <c r="V21" s="146">
        <f>P31/24</f>
        <v>222.45833333333334</v>
      </c>
      <c r="W21" s="146"/>
    </row>
    <row r="22" spans="1:23" ht="13.5" customHeight="1" thickBot="1">
      <c r="A22" s="12" t="s">
        <v>11</v>
      </c>
      <c r="B22" s="6"/>
      <c r="C22" s="113">
        <f aca="true" t="shared" si="14" ref="C22:C32">IF(D22="","",(D22-B22))</f>
      </c>
      <c r="D22" s="7"/>
      <c r="E22" s="6"/>
      <c r="F22" s="113">
        <f aca="true" t="shared" si="15" ref="F22:F32">IF(G22="","",(G22-E22))</f>
      </c>
      <c r="G22" s="7"/>
      <c r="H22" s="6"/>
      <c r="I22" s="113">
        <f aca="true" t="shared" si="16" ref="I22:I32">IF(J22="","",(J22-H22))</f>
      </c>
      <c r="J22" s="7"/>
      <c r="K22" s="6"/>
      <c r="L22" s="113">
        <f aca="true" t="shared" si="17" ref="L22:L32">IF(M22="","",(M22-K22))</f>
      </c>
      <c r="M22" s="7"/>
      <c r="N22" s="306"/>
      <c r="O22" s="307"/>
      <c r="P22" s="308"/>
      <c r="Q22" s="301"/>
      <c r="T22" s="145"/>
      <c r="U22" s="146">
        <f>N31/22</f>
        <v>242.6818181818182</v>
      </c>
      <c r="V22" s="146">
        <f>P31/22</f>
        <v>242.6818181818182</v>
      </c>
      <c r="W22" s="146"/>
    </row>
    <row r="23" spans="1:23" ht="13.5" customHeight="1">
      <c r="A23" s="12" t="s">
        <v>12</v>
      </c>
      <c r="B23" s="6"/>
      <c r="C23" s="113">
        <f t="shared" si="14"/>
      </c>
      <c r="D23" s="7"/>
      <c r="E23" s="6"/>
      <c r="F23" s="113">
        <f t="shared" si="15"/>
      </c>
      <c r="G23" s="7"/>
      <c r="H23" s="6"/>
      <c r="I23" s="113">
        <f t="shared" si="16"/>
      </c>
      <c r="J23" s="7"/>
      <c r="K23" s="6"/>
      <c r="L23" s="113">
        <f t="shared" si="17"/>
      </c>
      <c r="M23" s="7"/>
      <c r="N23" s="290" t="str">
        <f>IF(O23&gt;0,"+","")</f>
        <v>+</v>
      </c>
      <c r="O23" s="296" t="str">
        <f>IF((SUM(P3:P8)-SUM(P12:P17))=0,"0",(P10-P19))</f>
        <v>0</v>
      </c>
      <c r="P23" s="297"/>
      <c r="Q23" s="298"/>
      <c r="T23" s="145"/>
      <c r="U23" s="146">
        <f>N31/20</f>
        <v>266.95</v>
      </c>
      <c r="V23" s="146">
        <f>P31/20</f>
        <v>266.95</v>
      </c>
      <c r="W23" s="146"/>
    </row>
    <row r="24" spans="1:23" ht="13.5" customHeight="1" thickBot="1">
      <c r="A24" s="11" t="s">
        <v>13</v>
      </c>
      <c r="B24" s="8"/>
      <c r="C24" s="114">
        <f t="shared" si="14"/>
      </c>
      <c r="D24" s="9"/>
      <c r="E24" s="8"/>
      <c r="F24" s="114">
        <f t="shared" si="15"/>
      </c>
      <c r="G24" s="9"/>
      <c r="H24" s="8"/>
      <c r="I24" s="114">
        <f t="shared" si="16"/>
      </c>
      <c r="J24" s="9"/>
      <c r="K24" s="8"/>
      <c r="L24" s="114">
        <f t="shared" si="17"/>
      </c>
      <c r="M24" s="9"/>
      <c r="N24" s="291"/>
      <c r="O24" s="299"/>
      <c r="P24" s="300"/>
      <c r="Q24" s="301"/>
      <c r="T24" s="146">
        <f>(O30-SUM(P3:P4))/4</f>
        <v>1334.75</v>
      </c>
      <c r="U24" s="146">
        <f>N31/18</f>
        <v>296.6111111111111</v>
      </c>
      <c r="V24" s="146">
        <f>P31/18</f>
        <v>296.6111111111111</v>
      </c>
      <c r="W24" s="146">
        <f>(O30-SUM(P12:P13))/4</f>
        <v>1334.75</v>
      </c>
    </row>
    <row r="25" spans="1:23" ht="13.5" customHeight="1">
      <c r="A25" s="10" t="s">
        <v>14</v>
      </c>
      <c r="B25" s="4"/>
      <c r="C25" s="112">
        <f t="shared" si="14"/>
      </c>
      <c r="D25" s="5"/>
      <c r="E25" s="4"/>
      <c r="F25" s="112">
        <f t="shared" si="15"/>
      </c>
      <c r="G25" s="5"/>
      <c r="H25" s="4"/>
      <c r="I25" s="112">
        <f t="shared" si="16"/>
      </c>
      <c r="J25" s="5"/>
      <c r="K25" s="4"/>
      <c r="L25" s="112">
        <f t="shared" si="17"/>
      </c>
      <c r="M25" s="5"/>
      <c r="N25" s="291"/>
      <c r="O25" s="299"/>
      <c r="P25" s="300"/>
      <c r="Q25" s="301"/>
      <c r="T25" s="145"/>
      <c r="U25" s="146">
        <f>N31/16</f>
        <v>333.6875</v>
      </c>
      <c r="V25" s="146">
        <f>P31/16</f>
        <v>333.6875</v>
      </c>
      <c r="W25" s="146"/>
    </row>
    <row r="26" spans="1:23" ht="13.5" customHeight="1" thickBot="1">
      <c r="A26" s="12" t="s">
        <v>15</v>
      </c>
      <c r="B26" s="6"/>
      <c r="C26" s="113">
        <f t="shared" si="14"/>
      </c>
      <c r="D26" s="7"/>
      <c r="E26" s="6"/>
      <c r="F26" s="113">
        <f t="shared" si="15"/>
      </c>
      <c r="G26" s="7"/>
      <c r="H26" s="6"/>
      <c r="I26" s="113">
        <f t="shared" si="16"/>
      </c>
      <c r="J26" s="7"/>
      <c r="K26" s="6"/>
      <c r="L26" s="113">
        <f t="shared" si="17"/>
      </c>
      <c r="M26" s="7"/>
      <c r="N26" s="292"/>
      <c r="O26" s="302"/>
      <c r="P26" s="303"/>
      <c r="Q26" s="275"/>
      <c r="T26" s="145"/>
      <c r="U26" s="146">
        <f>N31/14</f>
        <v>381.35714285714283</v>
      </c>
      <c r="V26" s="146">
        <f>P31/14</f>
        <v>381.35714285714283</v>
      </c>
      <c r="W26" s="146"/>
    </row>
    <row r="27" spans="1:23" ht="13.5" customHeight="1">
      <c r="A27" s="12" t="s">
        <v>16</v>
      </c>
      <c r="B27" s="6"/>
      <c r="C27" s="113">
        <f t="shared" si="14"/>
      </c>
      <c r="D27" s="7"/>
      <c r="E27" s="6"/>
      <c r="F27" s="113">
        <f t="shared" si="15"/>
      </c>
      <c r="G27" s="7"/>
      <c r="H27" s="6"/>
      <c r="I27" s="113">
        <f t="shared" si="16"/>
      </c>
      <c r="J27" s="7"/>
      <c r="K27" s="6"/>
      <c r="L27" s="113">
        <f t="shared" si="17"/>
      </c>
      <c r="M27" s="7"/>
      <c r="N27" s="134"/>
      <c r="O27" s="135" t="s">
        <v>51</v>
      </c>
      <c r="P27" s="136"/>
      <c r="Q27" s="132"/>
      <c r="T27" s="145"/>
      <c r="U27" s="146">
        <f>N31/12</f>
        <v>444.9166666666667</v>
      </c>
      <c r="V27" s="146">
        <f>P31/12</f>
        <v>444.9166666666667</v>
      </c>
      <c r="W27" s="146"/>
    </row>
    <row r="28" spans="1:23" ht="13.5" customHeight="1" thickBot="1">
      <c r="A28" s="11" t="s">
        <v>17</v>
      </c>
      <c r="B28" s="8"/>
      <c r="C28" s="114">
        <f t="shared" si="14"/>
      </c>
      <c r="D28" s="9"/>
      <c r="E28" s="8"/>
      <c r="F28" s="114">
        <f t="shared" si="15"/>
      </c>
      <c r="G28" s="9"/>
      <c r="H28" s="8"/>
      <c r="I28" s="114">
        <f t="shared" si="16"/>
      </c>
      <c r="J28" s="9"/>
      <c r="K28" s="8"/>
      <c r="L28" s="114">
        <f t="shared" si="17"/>
      </c>
      <c r="M28" s="9"/>
      <c r="N28" s="309"/>
      <c r="O28" s="310"/>
      <c r="P28" s="311"/>
      <c r="Q28" s="132"/>
      <c r="T28" s="145"/>
      <c r="U28" s="146">
        <f>N31/10</f>
        <v>533.9</v>
      </c>
      <c r="V28" s="146">
        <f>P31/10</f>
        <v>533.9</v>
      </c>
      <c r="W28" s="146"/>
    </row>
    <row r="29" spans="1:23" ht="13.5" customHeight="1">
      <c r="A29" s="10" t="s">
        <v>18</v>
      </c>
      <c r="B29" s="4"/>
      <c r="C29" s="112">
        <f t="shared" si="14"/>
      </c>
      <c r="D29" s="5"/>
      <c r="E29" s="4"/>
      <c r="F29" s="112">
        <f t="shared" si="15"/>
      </c>
      <c r="G29" s="5"/>
      <c r="H29" s="4"/>
      <c r="I29" s="112">
        <f t="shared" si="16"/>
      </c>
      <c r="J29" s="5"/>
      <c r="K29" s="4"/>
      <c r="L29" s="112">
        <f t="shared" si="17"/>
      </c>
      <c r="M29" s="5"/>
      <c r="N29" s="287" t="s">
        <v>22</v>
      </c>
      <c r="O29" s="288"/>
      <c r="P29" s="289"/>
      <c r="Q29" s="132"/>
      <c r="T29" s="145"/>
      <c r="U29" s="146">
        <f>N31/8</f>
        <v>667.375</v>
      </c>
      <c r="V29" s="146">
        <f>P31/8</f>
        <v>667.375</v>
      </c>
      <c r="W29" s="146"/>
    </row>
    <row r="30" spans="1:23" ht="13.5" customHeight="1">
      <c r="A30" s="12" t="s">
        <v>19</v>
      </c>
      <c r="B30" s="6"/>
      <c r="C30" s="113">
        <f t="shared" si="14"/>
      </c>
      <c r="D30" s="7"/>
      <c r="E30" s="6"/>
      <c r="F30" s="113">
        <f t="shared" si="15"/>
      </c>
      <c r="G30" s="7"/>
      <c r="H30" s="6"/>
      <c r="I30" s="113">
        <f t="shared" si="16"/>
      </c>
      <c r="J30" s="7"/>
      <c r="K30" s="6"/>
      <c r="L30" s="113">
        <f t="shared" si="17"/>
      </c>
      <c r="M30" s="7"/>
      <c r="N30" s="151" t="s">
        <v>23</v>
      </c>
      <c r="O30" s="137">
        <v>5339</v>
      </c>
      <c r="P30" s="138" t="s">
        <v>24</v>
      </c>
      <c r="Q30" s="132"/>
      <c r="T30" s="145"/>
      <c r="U30" s="146">
        <f>N31/6</f>
        <v>889.8333333333334</v>
      </c>
      <c r="V30" s="146">
        <f>P31/6</f>
        <v>889.8333333333334</v>
      </c>
      <c r="W30" s="146"/>
    </row>
    <row r="31" spans="1:23" ht="13.5" customHeight="1" thickBot="1">
      <c r="A31" s="12" t="s">
        <v>20</v>
      </c>
      <c r="B31" s="6"/>
      <c r="C31" s="113">
        <f t="shared" si="14"/>
      </c>
      <c r="D31" s="7"/>
      <c r="E31" s="6"/>
      <c r="F31" s="113">
        <f t="shared" si="15"/>
      </c>
      <c r="G31" s="7"/>
      <c r="H31" s="6"/>
      <c r="I31" s="113">
        <f t="shared" si="16"/>
      </c>
      <c r="J31" s="7"/>
      <c r="K31" s="6"/>
      <c r="L31" s="113">
        <f t="shared" si="17"/>
      </c>
      <c r="M31" s="7"/>
      <c r="N31" s="152">
        <f>(O30-P10)</f>
        <v>5339</v>
      </c>
      <c r="O31" s="164">
        <f>O30/6</f>
        <v>889.8333333333334</v>
      </c>
      <c r="P31" s="143">
        <f>(O30-P19)</f>
        <v>5339</v>
      </c>
      <c r="Q31" s="132"/>
      <c r="T31" s="145"/>
      <c r="U31" s="146">
        <f>N31/4</f>
        <v>1334.75</v>
      </c>
      <c r="V31" s="146">
        <f>P31/4</f>
        <v>1334.75</v>
      </c>
      <c r="W31" s="146"/>
    </row>
    <row r="32" spans="1:23" ht="13.5" customHeight="1" thickBot="1">
      <c r="A32" s="11" t="s">
        <v>21</v>
      </c>
      <c r="B32" s="8"/>
      <c r="C32" s="114">
        <f t="shared" si="14"/>
      </c>
      <c r="D32" s="9"/>
      <c r="E32" s="8"/>
      <c r="F32" s="114">
        <f t="shared" si="15"/>
      </c>
      <c r="G32" s="9"/>
      <c r="H32" s="8"/>
      <c r="I32" s="114">
        <f t="shared" si="16"/>
      </c>
      <c r="J32" s="9"/>
      <c r="K32" s="8"/>
      <c r="L32" s="114">
        <f t="shared" si="17"/>
      </c>
      <c r="M32" s="9"/>
      <c r="N32" s="144">
        <f>IF(M31&gt;1,U32,IF(M30&gt;1,U31,IF(M29&gt;1,U30,IF(M28&gt;1,U29,IF(M24&gt;1,T24,O31)))))</f>
        <v>889.8333333333334</v>
      </c>
      <c r="O32" s="144"/>
      <c r="P32" s="144">
        <f>IF(M31&gt;1,V32,IF(M30&gt;1,V31,IF(M29&gt;1,V30,IF(M28&gt;1,V29,IF(M24&gt;1,W24,O31)))))</f>
        <v>889.8333333333334</v>
      </c>
      <c r="Q32" s="133"/>
      <c r="T32" s="145"/>
      <c r="U32" s="146">
        <f>N31/2</f>
        <v>2669.5</v>
      </c>
      <c r="V32" s="146">
        <f>P31/2</f>
        <v>2669.5</v>
      </c>
      <c r="W32" s="146"/>
    </row>
    <row r="33" spans="1:17" ht="14.25" customHeight="1" thickBot="1">
      <c r="A33" s="129" t="s">
        <v>59</v>
      </c>
      <c r="B33" s="147">
        <f>IF(B21="","",(AVERAGE(B21:B32)))</f>
      </c>
      <c r="C33" s="148">
        <f aca="true" t="shared" si="18" ref="C33:M33">IF(C21="","",(AVERAGE(C21:C32)))</f>
      </c>
      <c r="D33" s="149">
        <f t="shared" si="18"/>
      </c>
      <c r="E33" s="147">
        <f t="shared" si="18"/>
      </c>
      <c r="F33" s="148">
        <f t="shared" si="18"/>
      </c>
      <c r="G33" s="149">
        <f t="shared" si="18"/>
      </c>
      <c r="H33" s="147">
        <f t="shared" si="18"/>
      </c>
      <c r="I33" s="148">
        <f t="shared" si="18"/>
      </c>
      <c r="J33" s="149">
        <f t="shared" si="18"/>
      </c>
      <c r="K33" s="147">
        <f t="shared" si="18"/>
      </c>
      <c r="L33" s="148">
        <f t="shared" si="18"/>
      </c>
      <c r="M33" s="149">
        <f t="shared" si="18"/>
      </c>
      <c r="N33" s="130"/>
      <c r="O33" s="130"/>
      <c r="P33" s="130"/>
      <c r="Q33" s="131"/>
    </row>
  </sheetData>
  <mergeCells count="20">
    <mergeCell ref="K1:M1"/>
    <mergeCell ref="K10:M10"/>
    <mergeCell ref="B10:D10"/>
    <mergeCell ref="E10:G10"/>
    <mergeCell ref="H10:J10"/>
    <mergeCell ref="B1:D1"/>
    <mergeCell ref="E1:G1"/>
    <mergeCell ref="H1:J1"/>
    <mergeCell ref="B19:D19"/>
    <mergeCell ref="E19:G19"/>
    <mergeCell ref="H19:J19"/>
    <mergeCell ref="K19:M19"/>
    <mergeCell ref="N1:Q1"/>
    <mergeCell ref="N29:P29"/>
    <mergeCell ref="N23:N26"/>
    <mergeCell ref="N11:Q11"/>
    <mergeCell ref="N20:Q20"/>
    <mergeCell ref="O23:Q26"/>
    <mergeCell ref="N21:Q22"/>
    <mergeCell ref="N28:P28"/>
  </mergeCells>
  <conditionalFormatting sqref="O23:P26">
    <cfRule type="cellIs" priority="1" dxfId="3" operator="greaterThanOrEqual" stopIfTrue="1">
      <formula>0</formula>
    </cfRule>
    <cfRule type="cellIs" priority="2" dxfId="5" operator="lessThan" stopIfTrue="1">
      <formula>0</formula>
    </cfRule>
  </conditionalFormatting>
  <conditionalFormatting sqref="N3:N8 N12:N17">
    <cfRule type="cellIs" priority="3" dxfId="4" operator="greaterThanOrEqual" stopIfTrue="1">
      <formula>600</formula>
    </cfRule>
  </conditionalFormatting>
  <conditionalFormatting sqref="O3:O8 O12:O17">
    <cfRule type="cellIs" priority="4" dxfId="4" operator="greaterThanOrEqual" stopIfTrue="1">
      <formula>300</formula>
    </cfRule>
  </conditionalFormatting>
  <conditionalFormatting sqref="P3:P8 P12:P17">
    <cfRule type="cellIs" priority="5" dxfId="4" operator="greaterThanOrEqual" stopIfTrue="1">
      <formula>900</formula>
    </cfRule>
    <cfRule type="cellIs" priority="6" dxfId="5" operator="lessThan" stopIfTrue="1">
      <formula>800</formula>
    </cfRule>
  </conditionalFormatting>
  <conditionalFormatting sqref="N31 P31">
    <cfRule type="cellIs" priority="7" dxfId="6" operator="lessThan" stopIfTrue="1">
      <formula>0</formula>
    </cfRule>
    <cfRule type="cellIs" priority="8" dxfId="7" operator="greaterThanOrEqual" stopIfTrue="1">
      <formula>0</formula>
    </cfRule>
  </conditionalFormatting>
  <printOptions/>
  <pageMargins left="0.75" right="0.75" top="1" bottom="1" header="0.4921259845" footer="0.4921259845"/>
  <pageSetup horizontalDpi="360" verticalDpi="360" orientation="portrait" paperSize="9" r:id="rId1"/>
</worksheet>
</file>

<file path=xl/worksheets/sheet4.xml><?xml version="1.0" encoding="utf-8"?>
<worksheet xmlns="http://schemas.openxmlformats.org/spreadsheetml/2006/main" xmlns:r="http://schemas.openxmlformats.org/officeDocument/2006/relationships">
  <sheetPr codeName="Tabelle5"/>
  <dimension ref="A1:AB53"/>
  <sheetViews>
    <sheetView showZeros="0" zoomScale="85" zoomScaleNormal="85" workbookViewId="0" topLeftCell="A3">
      <selection activeCell="B18" sqref="B18"/>
    </sheetView>
  </sheetViews>
  <sheetFormatPr defaultColWidth="11.421875" defaultRowHeight="12.75"/>
  <cols>
    <col min="1" max="1" width="11.7109375" style="0" customWidth="1"/>
    <col min="2" max="4" width="5.8515625" style="0" customWidth="1"/>
    <col min="5" max="5" width="6.8515625" style="0" customWidth="1"/>
    <col min="6" max="6" width="5.8515625" style="0" customWidth="1"/>
    <col min="7" max="7" width="9.140625" style="0" customWidth="1"/>
    <col min="8" max="8" width="5.8515625" style="0" customWidth="1"/>
    <col min="9" max="9" width="9.140625" style="0" customWidth="1"/>
    <col min="10" max="10" width="5.8515625" style="0" customWidth="1"/>
    <col min="11" max="11" width="6.8515625" style="0" customWidth="1"/>
    <col min="12" max="14" width="5.8515625" style="0" customWidth="1"/>
    <col min="15" max="15" width="11.7109375" style="0" customWidth="1"/>
    <col min="16" max="16" width="1.57421875" style="0" customWidth="1"/>
    <col min="17" max="24" width="3.140625" style="0" customWidth="1"/>
    <col min="25" max="25" width="3.28125" style="0" customWidth="1"/>
    <col min="26" max="26" width="1.28515625" style="0" customWidth="1"/>
    <col min="27" max="27" width="1.57421875" style="0" customWidth="1"/>
    <col min="28" max="34" width="3.140625" style="0" customWidth="1"/>
  </cols>
  <sheetData>
    <row r="1" spans="1:28" ht="11.25" customHeight="1">
      <c r="A1" s="333" t="s">
        <v>99</v>
      </c>
      <c r="B1" s="334"/>
      <c r="C1" s="334"/>
      <c r="D1" s="334"/>
      <c r="E1" s="334"/>
      <c r="F1" s="334"/>
      <c r="G1" s="334"/>
      <c r="H1" s="334"/>
      <c r="I1" s="334"/>
      <c r="J1" s="334"/>
      <c r="K1" s="334"/>
      <c r="L1" s="334"/>
      <c r="M1" s="334"/>
      <c r="N1" s="334"/>
      <c r="O1" s="334"/>
      <c r="P1" s="232"/>
      <c r="Q1" s="232"/>
      <c r="R1" s="232"/>
      <c r="S1" s="232"/>
      <c r="T1" s="232"/>
      <c r="U1" s="232"/>
      <c r="V1" s="232"/>
      <c r="W1" s="232"/>
      <c r="X1" s="232"/>
      <c r="Y1" s="232"/>
      <c r="Z1" s="248"/>
      <c r="AA1" s="205"/>
      <c r="AB1" s="205"/>
    </row>
    <row r="2" spans="1:28" ht="14.25" customHeight="1" thickBot="1">
      <c r="A2" s="233" t="s">
        <v>47</v>
      </c>
      <c r="B2" s="234"/>
      <c r="C2" s="234" t="str">
        <f>Einschreiben!A2</f>
        <v>SG Erdmannsdorf</v>
      </c>
      <c r="D2" s="234"/>
      <c r="E2" s="234"/>
      <c r="F2" s="234"/>
      <c r="G2" s="234"/>
      <c r="H2" s="234"/>
      <c r="I2" s="234" t="s">
        <v>49</v>
      </c>
      <c r="J2" s="234"/>
      <c r="K2" s="234"/>
      <c r="L2" s="234">
        <f>Einschreiben!A11</f>
        <v>0</v>
      </c>
      <c r="M2" s="234"/>
      <c r="N2" s="234"/>
      <c r="O2" s="234"/>
      <c r="P2" s="235"/>
      <c r="Q2" s="235"/>
      <c r="R2" s="235"/>
      <c r="S2" s="235"/>
      <c r="T2" s="235"/>
      <c r="U2" s="235"/>
      <c r="V2" s="235"/>
      <c r="W2" s="235"/>
      <c r="X2" s="235"/>
      <c r="Y2" s="235"/>
      <c r="Z2" s="249"/>
      <c r="AA2" s="205"/>
      <c r="AB2" s="205"/>
    </row>
    <row r="3" spans="1:28" ht="21" customHeight="1" thickBot="1">
      <c r="A3" s="251" t="s">
        <v>100</v>
      </c>
      <c r="B3" s="252" t="s">
        <v>50</v>
      </c>
      <c r="C3" s="252" t="s">
        <v>5</v>
      </c>
      <c r="D3" s="252" t="s">
        <v>4</v>
      </c>
      <c r="E3" s="252" t="s">
        <v>6</v>
      </c>
      <c r="F3" s="252" t="s">
        <v>101</v>
      </c>
      <c r="G3" s="253" t="s">
        <v>102</v>
      </c>
      <c r="H3" s="237" t="s">
        <v>103</v>
      </c>
      <c r="I3" s="251" t="s">
        <v>102</v>
      </c>
      <c r="J3" s="252" t="s">
        <v>101</v>
      </c>
      <c r="K3" s="252" t="s">
        <v>6</v>
      </c>
      <c r="L3" s="252" t="s">
        <v>4</v>
      </c>
      <c r="M3" s="252" t="s">
        <v>5</v>
      </c>
      <c r="N3" s="252" t="s">
        <v>50</v>
      </c>
      <c r="O3" s="253" t="s">
        <v>100</v>
      </c>
      <c r="P3" s="235"/>
      <c r="Q3" s="234" t="s">
        <v>104</v>
      </c>
      <c r="R3" s="234"/>
      <c r="S3" s="234"/>
      <c r="T3" s="332" t="s">
        <v>94</v>
      </c>
      <c r="U3" s="331"/>
      <c r="V3" s="331"/>
      <c r="W3" s="331"/>
      <c r="X3" s="331"/>
      <c r="Y3" s="331"/>
      <c r="Z3" s="249"/>
      <c r="AA3" s="205"/>
      <c r="AB3" s="205"/>
    </row>
    <row r="4" spans="1:28" ht="11.25" customHeight="1">
      <c r="A4" s="206" t="s">
        <v>7</v>
      </c>
      <c r="B4" s="207"/>
      <c r="C4" s="221">
        <f>Einschreiben!C3</f>
      </c>
      <c r="D4" s="221">
        <f>Einschreiben!B3</f>
        <v>0</v>
      </c>
      <c r="E4" s="222">
        <f>SUM(C4:D4)</f>
        <v>0</v>
      </c>
      <c r="F4" s="208">
        <f>IF(E4=0,0,IF(E4&gt;K4,1,IF(E4&lt;K4,0,IF(E4=K4,0.5,""))))</f>
        <v>0</v>
      </c>
      <c r="G4" s="326">
        <f>IF(F8=0,0,IF(F8&gt;J8,1,IF(F8&lt;J8,0,IF(F8=J8,IF(E8&gt;K8,1,IF(E8&lt;K8,0,IF(E8=K8,0.5)))))))</f>
        <v>0</v>
      </c>
      <c r="H4" s="238"/>
      <c r="I4" s="329">
        <f>IF(J8=0,0,IF(F8&lt;J8,1,IF(F8&gt;J8,0,IF(F8=J8,IF(E8&lt;K8,1,IF(E8&gt;K8,0,IF(E8=K8,0.5)))))))</f>
        <v>0</v>
      </c>
      <c r="J4" s="208">
        <f>IF(E4=0,0,IF(E4&lt;K4,1,IF(E4&gt;K4,0,IF(E4=K4,0.5,""))))</f>
        <v>0</v>
      </c>
      <c r="K4" s="221">
        <f>SUM(L4:M4)</f>
        <v>0</v>
      </c>
      <c r="L4" s="221">
        <f>Einschreiben!E12</f>
        <v>0</v>
      </c>
      <c r="M4" s="221">
        <f>Einschreiben!F12</f>
      </c>
      <c r="N4" s="209"/>
      <c r="O4" s="210" t="s">
        <v>7</v>
      </c>
      <c r="P4" s="235"/>
      <c r="Q4" s="234"/>
      <c r="R4" s="234"/>
      <c r="S4" s="234"/>
      <c r="T4" s="234"/>
      <c r="U4" s="234"/>
      <c r="V4" s="234"/>
      <c r="W4" s="234"/>
      <c r="X4" s="234"/>
      <c r="Y4" s="235"/>
      <c r="Z4" s="249"/>
      <c r="AA4" s="205"/>
      <c r="AB4" s="205"/>
    </row>
    <row r="5" spans="1:28" ht="11.25" customHeight="1">
      <c r="A5" s="317">
        <f>Einschreiben!A3</f>
        <v>0</v>
      </c>
      <c r="B5" s="211"/>
      <c r="C5" s="223">
        <f>Einschreiben!F3</f>
      </c>
      <c r="D5" s="223">
        <f>Einschreiben!E3</f>
        <v>0</v>
      </c>
      <c r="E5" s="224">
        <f>SUM(C5:D5)</f>
        <v>0</v>
      </c>
      <c r="F5" s="212">
        <f>IF(E5=0,0,IF(E5&gt;K5,1,IF(E5&lt;K5,0,IF(E5=K5,0.5,""))))</f>
        <v>0</v>
      </c>
      <c r="G5" s="327"/>
      <c r="H5" s="255" t="str">
        <f>IF(H6&gt;0,"+","-")</f>
        <v>-</v>
      </c>
      <c r="I5" s="329"/>
      <c r="J5" s="212">
        <f>IF(E5=0,0,IF(E5&lt;K5,1,IF(E5&gt;K5,0,IF(E5=K5,0.5,""))))</f>
        <v>0</v>
      </c>
      <c r="K5" s="223">
        <f>SUM(L5:M5)</f>
        <v>0</v>
      </c>
      <c r="L5" s="223">
        <f>Einschreiben!B12</f>
        <v>0</v>
      </c>
      <c r="M5" s="223">
        <f>Einschreiben!C12</f>
      </c>
      <c r="N5" s="212"/>
      <c r="O5" s="320">
        <f>Einschreiben!A12</f>
        <v>0</v>
      </c>
      <c r="P5" s="235"/>
      <c r="Q5" s="234" t="s">
        <v>105</v>
      </c>
      <c r="R5" s="234"/>
      <c r="S5" s="234"/>
      <c r="T5" s="330">
        <f>Einschreiben!O28</f>
        <v>0</v>
      </c>
      <c r="U5" s="330"/>
      <c r="V5" s="330"/>
      <c r="W5" s="330"/>
      <c r="X5" s="330"/>
      <c r="Y5" s="331"/>
      <c r="Z5" s="249"/>
      <c r="AA5" s="205"/>
      <c r="AB5" s="205"/>
    </row>
    <row r="6" spans="1:28" ht="11.25" customHeight="1">
      <c r="A6" s="318"/>
      <c r="B6" s="211"/>
      <c r="C6" s="223">
        <f>Einschreiben!L3</f>
      </c>
      <c r="D6" s="223">
        <f>Einschreiben!K3</f>
        <v>0</v>
      </c>
      <c r="E6" s="224">
        <f>SUM(C6:D6)</f>
        <v>0</v>
      </c>
      <c r="F6" s="212">
        <f>IF(E6=0,0,IF(E6&gt;K6,"1",IF(E6&lt;K6,"0",IF(E6=K6,"0,5",""))))</f>
        <v>0</v>
      </c>
      <c r="G6" s="327"/>
      <c r="H6" s="239">
        <f>E8-K8</f>
        <v>0</v>
      </c>
      <c r="I6" s="329"/>
      <c r="J6" s="212">
        <f>IF(E6=0,0,IF(E6&lt;K6,1,IF(E6&gt;K6,0,IF(E6=K6,0.5,""))))</f>
        <v>0</v>
      </c>
      <c r="K6" s="223">
        <f>SUM(L6:M6)</f>
        <v>0</v>
      </c>
      <c r="L6" s="223">
        <f>Einschreiben!H12</f>
        <v>0</v>
      </c>
      <c r="M6" s="223">
        <f>Einschreiben!I12</f>
      </c>
      <c r="N6" s="212"/>
      <c r="O6" s="321"/>
      <c r="P6" s="235"/>
      <c r="Q6" s="235"/>
      <c r="R6" s="235"/>
      <c r="S6" s="235"/>
      <c r="T6" s="235"/>
      <c r="U6" s="235"/>
      <c r="V6" s="235"/>
      <c r="W6" s="235"/>
      <c r="X6" s="235"/>
      <c r="Y6" s="235"/>
      <c r="Z6" s="249"/>
      <c r="AA6" s="205"/>
      <c r="AB6" s="205"/>
    </row>
    <row r="7" spans="1:28" ht="11.25" customHeight="1" thickBot="1">
      <c r="A7" s="319"/>
      <c r="B7" s="213"/>
      <c r="C7" s="225">
        <f>Einschreiben!I3</f>
      </c>
      <c r="D7" s="225">
        <f>Einschreiben!H3</f>
        <v>0</v>
      </c>
      <c r="E7" s="226">
        <f>SUM(C7:D7)</f>
        <v>0</v>
      </c>
      <c r="F7" s="214">
        <f>IF(E7=0,0,IF(E7&gt;K7,1,IF(E7&lt;K7,0,IF(E7=K7,0.5,""))))</f>
        <v>0</v>
      </c>
      <c r="G7" s="328"/>
      <c r="H7" s="239" t="s">
        <v>106</v>
      </c>
      <c r="I7" s="329"/>
      <c r="J7" s="214">
        <f>IF(E7=0,0,IF(E7&lt;K7,1,IF(E7&gt;K7,0,IF(E7=K7,0.5,""))))</f>
        <v>0</v>
      </c>
      <c r="K7" s="225">
        <f>SUM(L7:M7)</f>
        <v>0</v>
      </c>
      <c r="L7" s="225">
        <f>Einschreiben!K12</f>
        <v>0</v>
      </c>
      <c r="M7" s="225">
        <f>Einschreiben!L12</f>
      </c>
      <c r="N7" s="215"/>
      <c r="O7" s="322"/>
      <c r="P7" s="235"/>
      <c r="Q7" s="235"/>
      <c r="R7" s="235"/>
      <c r="S7" s="235"/>
      <c r="T7" s="235"/>
      <c r="U7" s="235"/>
      <c r="V7" s="235"/>
      <c r="W7" s="235"/>
      <c r="X7" s="235"/>
      <c r="Y7" s="235"/>
      <c r="Z7" s="249"/>
      <c r="AA7" s="205"/>
      <c r="AB7" s="205"/>
    </row>
    <row r="8" spans="1:28" ht="11.25" customHeight="1" thickBot="1">
      <c r="A8" s="216" t="s">
        <v>60</v>
      </c>
      <c r="B8" s="217">
        <f>Einschreiben!Q3</f>
        <v>0</v>
      </c>
      <c r="C8" s="217">
        <f>SUM(C4:C7)</f>
        <v>0</v>
      </c>
      <c r="D8" s="217">
        <f>SUM(D4:D7)</f>
        <v>0</v>
      </c>
      <c r="E8" s="231">
        <f>SUM(E4:E7)</f>
        <v>0</v>
      </c>
      <c r="F8" s="219">
        <f>F4+F5+F6+F7</f>
        <v>0</v>
      </c>
      <c r="G8" s="218"/>
      <c r="H8" s="239"/>
      <c r="I8" s="216"/>
      <c r="J8" s="219">
        <f>J4+J5+J6+J7</f>
        <v>0</v>
      </c>
      <c r="K8" s="231">
        <f>SUM(K4:K7)</f>
        <v>0</v>
      </c>
      <c r="L8" s="217">
        <f>SUM(L4:L7)</f>
        <v>0</v>
      </c>
      <c r="M8" s="217">
        <f>SUM(M4:M7)</f>
        <v>0</v>
      </c>
      <c r="N8" s="217">
        <f>Einschreiben!Q12</f>
        <v>0</v>
      </c>
      <c r="O8" s="218" t="s">
        <v>60</v>
      </c>
      <c r="P8" s="235"/>
      <c r="Q8" s="235"/>
      <c r="R8" s="235"/>
      <c r="S8" s="235"/>
      <c r="T8" s="235"/>
      <c r="U8" s="235"/>
      <c r="V8" s="235"/>
      <c r="W8" s="235"/>
      <c r="X8" s="235"/>
      <c r="Y8" s="235"/>
      <c r="Z8" s="249"/>
      <c r="AA8" s="205"/>
      <c r="AB8" s="205"/>
    </row>
    <row r="9" spans="1:28" s="228" customFormat="1" ht="0.75" customHeight="1" thickBot="1">
      <c r="A9" s="240"/>
      <c r="B9" s="235"/>
      <c r="C9" s="235"/>
      <c r="D9" s="235"/>
      <c r="E9" s="235"/>
      <c r="F9" s="235"/>
      <c r="G9" s="235"/>
      <c r="H9" s="235"/>
      <c r="I9" s="235"/>
      <c r="J9" s="235"/>
      <c r="K9" s="235"/>
      <c r="L9" s="235"/>
      <c r="M9" s="235"/>
      <c r="N9" s="235"/>
      <c r="O9" s="235"/>
      <c r="P9" s="235"/>
      <c r="Q9" s="235"/>
      <c r="R9" s="235"/>
      <c r="S9" s="235"/>
      <c r="T9" s="235"/>
      <c r="U9" s="235"/>
      <c r="V9" s="235"/>
      <c r="W9" s="235"/>
      <c r="X9" s="235"/>
      <c r="Y9" s="235"/>
      <c r="Z9" s="236"/>
      <c r="AA9" s="227"/>
      <c r="AB9" s="227"/>
    </row>
    <row r="10" spans="1:28" ht="21" customHeight="1" thickBot="1">
      <c r="A10" s="251" t="s">
        <v>107</v>
      </c>
      <c r="B10" s="252" t="s">
        <v>50</v>
      </c>
      <c r="C10" s="252" t="s">
        <v>5</v>
      </c>
      <c r="D10" s="252" t="s">
        <v>4</v>
      </c>
      <c r="E10" s="252" t="s">
        <v>6</v>
      </c>
      <c r="F10" s="252" t="s">
        <v>101</v>
      </c>
      <c r="G10" s="253" t="s">
        <v>102</v>
      </c>
      <c r="H10" s="237" t="s">
        <v>103</v>
      </c>
      <c r="I10" s="251" t="s">
        <v>102</v>
      </c>
      <c r="J10" s="252" t="s">
        <v>101</v>
      </c>
      <c r="K10" s="252" t="s">
        <v>6</v>
      </c>
      <c r="L10" s="252" t="s">
        <v>4</v>
      </c>
      <c r="M10" s="252" t="s">
        <v>5</v>
      </c>
      <c r="N10" s="252" t="s">
        <v>50</v>
      </c>
      <c r="O10" s="253" t="s">
        <v>107</v>
      </c>
      <c r="P10" s="235"/>
      <c r="Q10" s="324" t="s">
        <v>108</v>
      </c>
      <c r="R10" s="325"/>
      <c r="S10" s="323"/>
      <c r="T10" s="324" t="s">
        <v>109</v>
      </c>
      <c r="U10" s="325"/>
      <c r="V10" s="323"/>
      <c r="W10" s="324" t="s">
        <v>110</v>
      </c>
      <c r="X10" s="325"/>
      <c r="Y10" s="323"/>
      <c r="Z10" s="249"/>
      <c r="AA10" s="205"/>
      <c r="AB10" s="205"/>
    </row>
    <row r="11" spans="1:28" ht="11.25" customHeight="1">
      <c r="A11" s="206" t="s">
        <v>7</v>
      </c>
      <c r="B11" s="207"/>
      <c r="C11" s="221">
        <f>Einschreiben!I4</f>
      </c>
      <c r="D11" s="221">
        <f>Einschreiben!H4</f>
        <v>0</v>
      </c>
      <c r="E11" s="222">
        <f>SUM(C11:D11)</f>
        <v>0</v>
      </c>
      <c r="F11" s="208">
        <f>IF(E11=0,0,IF(E11&gt;K11,1,IF(E11&lt;K11,0,IF(E11=K11,0.5,""))))</f>
        <v>0</v>
      </c>
      <c r="G11" s="326">
        <f>IF(F15=0,0,IF(F15&gt;J15,1,IF(F15&lt;J15,0,IF(F15=J15,IF(E15&gt;K15,1,IF(E15&lt;K15,0,IF(E15=K15,0.5)))))))</f>
        <v>0</v>
      </c>
      <c r="H11" s="238"/>
      <c r="I11" s="329">
        <f>IF(J15=0,0,IF(F15&lt;J15,1,IF(F15&gt;J15,0,IF(F15=J15,IF(E15&lt;K15,1,IF(E15&gt;K15,0,IF(E15=K15,0.5)))))))</f>
        <v>0</v>
      </c>
      <c r="J11" s="208">
        <f>IF(E11=0,0,IF(E11&lt;K11,1,IF(E11&gt;K11,0,IF(E11=K11,0.5,""))))</f>
        <v>0</v>
      </c>
      <c r="K11" s="221">
        <f>SUM(L11:M11)</f>
        <v>0</v>
      </c>
      <c r="L11" s="221">
        <f>Einschreiben!K13</f>
        <v>0</v>
      </c>
      <c r="M11" s="221">
        <f>Einschreiben!L13</f>
      </c>
      <c r="N11" s="209"/>
      <c r="O11" s="210" t="s">
        <v>7</v>
      </c>
      <c r="P11" s="235"/>
      <c r="Q11" s="324"/>
      <c r="R11" s="325"/>
      <c r="S11" s="323"/>
      <c r="T11" s="324"/>
      <c r="U11" s="325"/>
      <c r="V11" s="323"/>
      <c r="W11" s="324"/>
      <c r="X11" s="325"/>
      <c r="Y11" s="323"/>
      <c r="Z11" s="249"/>
      <c r="AA11" s="205"/>
      <c r="AB11" s="205"/>
    </row>
    <row r="12" spans="1:28" ht="11.25" customHeight="1">
      <c r="A12" s="317">
        <f>Einschreiben!A4</f>
        <v>0</v>
      </c>
      <c r="B12" s="211"/>
      <c r="C12" s="223">
        <f>Einschreiben!L4</f>
      </c>
      <c r="D12" s="223">
        <f>Einschreiben!K4</f>
        <v>0</v>
      </c>
      <c r="E12" s="224">
        <f>SUM(C12:D12)</f>
        <v>0</v>
      </c>
      <c r="F12" s="212">
        <f>IF(E12=0,0,IF(E12&gt;K12,1,IF(E12&lt;K12,0,IF(E12=K12,0.5,""))))</f>
        <v>0</v>
      </c>
      <c r="G12" s="327"/>
      <c r="H12" s="255" t="str">
        <f>IF(H13&gt;0,"+","-")</f>
        <v>-</v>
      </c>
      <c r="I12" s="329"/>
      <c r="J12" s="212">
        <f>IF(E12=0,0,IF(E12&lt;K12,1,IF(E12&gt;K12,0,IF(E12=K12,0.5,""))))</f>
        <v>0</v>
      </c>
      <c r="K12" s="223">
        <f>SUM(L12:M12)</f>
        <v>0</v>
      </c>
      <c r="L12" s="223">
        <f>Einschreiben!H13</f>
        <v>0</v>
      </c>
      <c r="M12" s="223">
        <f>Einschreiben!I13</f>
      </c>
      <c r="N12" s="212"/>
      <c r="O12" s="320">
        <f>Einschreiben!A13</f>
        <v>0</v>
      </c>
      <c r="P12" s="235"/>
      <c r="Q12" s="324"/>
      <c r="R12" s="325"/>
      <c r="S12" s="323"/>
      <c r="T12" s="324"/>
      <c r="U12" s="325"/>
      <c r="V12" s="323"/>
      <c r="W12" s="324"/>
      <c r="X12" s="325"/>
      <c r="Y12" s="323"/>
      <c r="Z12" s="249"/>
      <c r="AA12" s="205"/>
      <c r="AB12" s="205"/>
    </row>
    <row r="13" spans="1:28" ht="11.25" customHeight="1">
      <c r="A13" s="318"/>
      <c r="B13" s="211"/>
      <c r="C13" s="223">
        <f>Einschreiben!F4</f>
      </c>
      <c r="D13" s="223">
        <f>Einschreiben!E4</f>
        <v>0</v>
      </c>
      <c r="E13" s="224">
        <f>SUM(C13:D13)</f>
        <v>0</v>
      </c>
      <c r="F13" s="212">
        <f>IF(E13=0,0,IF(E13&gt;K13,1,IF(E13&lt;K13,0,IF(E13=K13,0.5,""))))</f>
        <v>0</v>
      </c>
      <c r="G13" s="327"/>
      <c r="H13" s="239">
        <f>E15-K15</f>
        <v>0</v>
      </c>
      <c r="I13" s="329"/>
      <c r="J13" s="212">
        <f>IF(E13=0,0,IF(E13&lt;K13,1,IF(E13&gt;K13,0,IF(E13=K13,0.5,""))))</f>
        <v>0</v>
      </c>
      <c r="K13" s="223">
        <f>SUM(L13:M13)</f>
        <v>0</v>
      </c>
      <c r="L13" s="223">
        <f>Einschreiben!B13</f>
        <v>0</v>
      </c>
      <c r="M13" s="223">
        <f>Einschreiben!C13</f>
      </c>
      <c r="N13" s="212"/>
      <c r="O13" s="321"/>
      <c r="P13" s="235"/>
      <c r="Q13" s="324"/>
      <c r="R13" s="325"/>
      <c r="S13" s="323"/>
      <c r="T13" s="324"/>
      <c r="U13" s="325"/>
      <c r="V13" s="323"/>
      <c r="W13" s="324"/>
      <c r="X13" s="325"/>
      <c r="Y13" s="323"/>
      <c r="Z13" s="249"/>
      <c r="AA13" s="205"/>
      <c r="AB13" s="205"/>
    </row>
    <row r="14" spans="1:28" ht="11.25" customHeight="1" thickBot="1">
      <c r="A14" s="319"/>
      <c r="B14" s="213"/>
      <c r="C14" s="225">
        <f>Einschreiben!C4</f>
      </c>
      <c r="D14" s="225">
        <f>Einschreiben!B4</f>
        <v>0</v>
      </c>
      <c r="E14" s="226">
        <f>SUM(C14:D14)</f>
        <v>0</v>
      </c>
      <c r="F14" s="214">
        <f>IF(E14=0,0,IF(E14&gt;K14,1,IF(E14&lt;K14,0,IF(E14=K14,0.5,""))))</f>
        <v>0</v>
      </c>
      <c r="G14" s="328"/>
      <c r="H14" s="239" t="s">
        <v>106</v>
      </c>
      <c r="I14" s="329"/>
      <c r="J14" s="214">
        <f>IF(E14=0,0,IF(E14&lt;K14,1,IF(E14&gt;K14,0,IF(E14=K14,0.5,""))))</f>
        <v>0</v>
      </c>
      <c r="K14" s="225">
        <f>SUM(L14:M14)</f>
        <v>0</v>
      </c>
      <c r="L14" s="225">
        <f>Einschreiben!E13</f>
        <v>0</v>
      </c>
      <c r="M14" s="225">
        <f>Einschreiben!F13</f>
      </c>
      <c r="N14" s="215"/>
      <c r="O14" s="322"/>
      <c r="P14" s="235"/>
      <c r="Q14" s="324"/>
      <c r="R14" s="325"/>
      <c r="S14" s="323"/>
      <c r="T14" s="324"/>
      <c r="U14" s="325"/>
      <c r="V14" s="323"/>
      <c r="W14" s="324"/>
      <c r="X14" s="325"/>
      <c r="Y14" s="323"/>
      <c r="Z14" s="249"/>
      <c r="AA14" s="205"/>
      <c r="AB14" s="205"/>
    </row>
    <row r="15" spans="1:28" ht="11.25" customHeight="1" thickBot="1">
      <c r="A15" s="216" t="s">
        <v>60</v>
      </c>
      <c r="B15" s="217">
        <f>Einschreiben!Q4</f>
        <v>0</v>
      </c>
      <c r="C15" s="217">
        <f>SUM(C11:C14)</f>
        <v>0</v>
      </c>
      <c r="D15" s="217">
        <f>SUM(D11:D14)</f>
        <v>0</v>
      </c>
      <c r="E15" s="231">
        <f>SUM(E11:E14)</f>
        <v>0</v>
      </c>
      <c r="F15" s="219">
        <f>SUM(F11:F14)</f>
        <v>0</v>
      </c>
      <c r="G15" s="218"/>
      <c r="H15" s="239"/>
      <c r="I15" s="216"/>
      <c r="J15" s="219">
        <f>SUM(J11:J14)</f>
        <v>0</v>
      </c>
      <c r="K15" s="231">
        <f>SUM(K11:K14)</f>
        <v>0</v>
      </c>
      <c r="L15" s="217">
        <f>SUM(L11:L14)</f>
        <v>0</v>
      </c>
      <c r="M15" s="217">
        <f>SUM(M11:M14)</f>
        <v>0</v>
      </c>
      <c r="N15" s="217">
        <f>Einschreiben!Q13</f>
        <v>0</v>
      </c>
      <c r="O15" s="218" t="s">
        <v>60</v>
      </c>
      <c r="P15" s="235"/>
      <c r="Q15" s="324"/>
      <c r="R15" s="325"/>
      <c r="S15" s="323"/>
      <c r="T15" s="324"/>
      <c r="U15" s="325"/>
      <c r="V15" s="323"/>
      <c r="W15" s="324"/>
      <c r="X15" s="325"/>
      <c r="Y15" s="323"/>
      <c r="Z15" s="249"/>
      <c r="AA15" s="205"/>
      <c r="AB15" s="205"/>
    </row>
    <row r="16" spans="1:28" s="228" customFormat="1" ht="0.75" customHeight="1" thickBot="1">
      <c r="A16" s="240"/>
      <c r="B16" s="235"/>
      <c r="C16" s="235"/>
      <c r="D16" s="235"/>
      <c r="E16" s="235"/>
      <c r="F16" s="235"/>
      <c r="G16" s="235"/>
      <c r="H16" s="235"/>
      <c r="I16" s="235"/>
      <c r="J16" s="235"/>
      <c r="K16" s="235"/>
      <c r="L16" s="235"/>
      <c r="M16" s="235"/>
      <c r="N16" s="235"/>
      <c r="O16" s="235"/>
      <c r="P16" s="235"/>
      <c r="Q16" s="324"/>
      <c r="R16" s="325"/>
      <c r="S16" s="323"/>
      <c r="T16" s="324"/>
      <c r="U16" s="325"/>
      <c r="V16" s="323"/>
      <c r="W16" s="324"/>
      <c r="X16" s="325"/>
      <c r="Y16" s="323"/>
      <c r="Z16" s="236"/>
      <c r="AA16" s="227"/>
      <c r="AB16" s="227"/>
    </row>
    <row r="17" spans="1:28" ht="21" customHeight="1" thickBot="1">
      <c r="A17" s="251" t="s">
        <v>111</v>
      </c>
      <c r="B17" s="252" t="s">
        <v>50</v>
      </c>
      <c r="C17" s="252" t="s">
        <v>5</v>
      </c>
      <c r="D17" s="252" t="s">
        <v>4</v>
      </c>
      <c r="E17" s="252" t="s">
        <v>6</v>
      </c>
      <c r="F17" s="252" t="s">
        <v>101</v>
      </c>
      <c r="G17" s="253" t="s">
        <v>102</v>
      </c>
      <c r="H17" s="237" t="s">
        <v>103</v>
      </c>
      <c r="I17" s="251" t="s">
        <v>102</v>
      </c>
      <c r="J17" s="252" t="s">
        <v>101</v>
      </c>
      <c r="K17" s="252" t="s">
        <v>6</v>
      </c>
      <c r="L17" s="252" t="s">
        <v>4</v>
      </c>
      <c r="M17" s="252" t="s">
        <v>5</v>
      </c>
      <c r="N17" s="252" t="s">
        <v>50</v>
      </c>
      <c r="O17" s="253" t="s">
        <v>111</v>
      </c>
      <c r="P17" s="235"/>
      <c r="Q17" s="324"/>
      <c r="R17" s="325"/>
      <c r="S17" s="323"/>
      <c r="T17" s="324"/>
      <c r="U17" s="325"/>
      <c r="V17" s="323"/>
      <c r="W17" s="324"/>
      <c r="X17" s="325"/>
      <c r="Y17" s="323"/>
      <c r="Z17" s="249"/>
      <c r="AA17" s="205"/>
      <c r="AB17" s="205"/>
    </row>
    <row r="18" spans="1:28" ht="11.25" customHeight="1">
      <c r="A18" s="206" t="s">
        <v>7</v>
      </c>
      <c r="B18" s="207"/>
      <c r="C18" s="221">
        <f>Einschreiben!C5</f>
      </c>
      <c r="D18" s="221">
        <f>Einschreiben!B5</f>
        <v>0</v>
      </c>
      <c r="E18" s="222">
        <f>SUM(C18:D18)</f>
        <v>0</v>
      </c>
      <c r="F18" s="208">
        <f>IF(E18=0,0,IF(E18&gt;K18,1,IF(E18&lt;K18,0,IF(E18=K18,0.5,""))))</f>
        <v>0</v>
      </c>
      <c r="G18" s="326">
        <f>IF(F22=0,0,IF(F22&gt;J22,1,IF(F22&lt;J22,0,IF(F22=J22,IF(E22&gt;K22,1,IF(E22&lt;K22,0,IF(E22=K22,0.5)))))))</f>
        <v>0</v>
      </c>
      <c r="H18" s="238"/>
      <c r="I18" s="329">
        <f>IF(J22=0,0,IF(F22&lt;J22,1,IF(F22&gt;J22,0,IF(F22=J22,IF(E22&lt;K22,1,IF(E22&gt;K22,0,IF(E22=K22,0.5)))))))</f>
        <v>0</v>
      </c>
      <c r="J18" s="208">
        <f>IF(E18=0,0,IF(E18&lt;K18,1,IF(E18&gt;K18,0,IF(E18=K18,0.5,""))))</f>
        <v>0</v>
      </c>
      <c r="K18" s="221">
        <f>SUM(L18:M18)</f>
        <v>0</v>
      </c>
      <c r="L18" s="221">
        <f>Einschreiben!E14</f>
        <v>0</v>
      </c>
      <c r="M18" s="221">
        <f>Einschreiben!F14</f>
      </c>
      <c r="N18" s="209"/>
      <c r="O18" s="210" t="s">
        <v>7</v>
      </c>
      <c r="P18" s="235"/>
      <c r="Q18" s="324"/>
      <c r="R18" s="325"/>
      <c r="S18" s="323"/>
      <c r="T18" s="324"/>
      <c r="U18" s="325"/>
      <c r="V18" s="323"/>
      <c r="W18" s="324"/>
      <c r="X18" s="325"/>
      <c r="Y18" s="323"/>
      <c r="Z18" s="249"/>
      <c r="AA18" s="205"/>
      <c r="AB18" s="205"/>
    </row>
    <row r="19" spans="1:28" ht="11.25" customHeight="1">
      <c r="A19" s="317">
        <f>Einschreiben!A5</f>
        <v>0</v>
      </c>
      <c r="B19" s="211"/>
      <c r="C19" s="223">
        <f>Einschreiben!F5</f>
      </c>
      <c r="D19" s="223">
        <f>Einschreiben!E5</f>
        <v>0</v>
      </c>
      <c r="E19" s="224">
        <f>SUM(C19:D19)</f>
        <v>0</v>
      </c>
      <c r="F19" s="212">
        <f>IF(E19=0,0,IF(E19&gt;K19,1,IF(E19&lt;K19,0,IF(E19=K19,0.5,""))))</f>
        <v>0</v>
      </c>
      <c r="G19" s="327"/>
      <c r="H19" s="255" t="str">
        <f>IF(H20&gt;0,"+","-")</f>
        <v>-</v>
      </c>
      <c r="I19" s="329"/>
      <c r="J19" s="212">
        <f>IF(E19=0,0,IF(E19&lt;K19,1,IF(E19&gt;K19,0,IF(E19=K19,0.5,""))))</f>
        <v>0</v>
      </c>
      <c r="K19" s="223">
        <f>SUM(L19:M19)</f>
        <v>0</v>
      </c>
      <c r="L19" s="223">
        <f>Einschreiben!B14</f>
        <v>0</v>
      </c>
      <c r="M19" s="223">
        <f>Einschreiben!C14</f>
      </c>
      <c r="N19" s="212"/>
      <c r="O19" s="320">
        <f>Einschreiben!A14</f>
        <v>0</v>
      </c>
      <c r="P19" s="235"/>
      <c r="Q19" s="324"/>
      <c r="R19" s="325"/>
      <c r="S19" s="323"/>
      <c r="T19" s="324"/>
      <c r="U19" s="325"/>
      <c r="V19" s="323"/>
      <c r="W19" s="324"/>
      <c r="X19" s="325"/>
      <c r="Y19" s="323"/>
      <c r="Z19" s="249"/>
      <c r="AA19" s="205"/>
      <c r="AB19" s="205"/>
    </row>
    <row r="20" spans="1:28" ht="11.25" customHeight="1">
      <c r="A20" s="318"/>
      <c r="B20" s="211"/>
      <c r="C20" s="223">
        <f>Einschreiben!L5</f>
      </c>
      <c r="D20" s="223">
        <f>Einschreiben!K5</f>
        <v>0</v>
      </c>
      <c r="E20" s="224">
        <f>SUM(C20:D20)</f>
        <v>0</v>
      </c>
      <c r="F20" s="212">
        <f>IF(E20=0,0,IF(E20&gt;K20,1,IF(E20&lt;K20,0,IF(E20=K20,0.5,""))))</f>
        <v>0</v>
      </c>
      <c r="G20" s="327"/>
      <c r="H20" s="239">
        <f>E22-K22</f>
        <v>0</v>
      </c>
      <c r="I20" s="329"/>
      <c r="J20" s="212">
        <f>IF(E20=0,0,IF(E20&lt;K20,1,IF(E20&gt;K20,0,IF(E20=K20,0.5,""))))</f>
        <v>0</v>
      </c>
      <c r="K20" s="223">
        <f>SUM(L20:M20)</f>
        <v>0</v>
      </c>
      <c r="L20" s="223">
        <f>Einschreiben!H14</f>
        <v>0</v>
      </c>
      <c r="M20" s="223">
        <f>Einschreiben!I14</f>
      </c>
      <c r="N20" s="212"/>
      <c r="O20" s="321"/>
      <c r="P20" s="235"/>
      <c r="Q20" s="324"/>
      <c r="R20" s="325"/>
      <c r="S20" s="323"/>
      <c r="T20" s="324"/>
      <c r="U20" s="325"/>
      <c r="V20" s="323"/>
      <c r="W20" s="324"/>
      <c r="X20" s="325"/>
      <c r="Y20" s="323"/>
      <c r="Z20" s="249"/>
      <c r="AA20" s="205"/>
      <c r="AB20" s="205"/>
    </row>
    <row r="21" spans="1:28" ht="11.25" customHeight="1" thickBot="1">
      <c r="A21" s="319"/>
      <c r="B21" s="213"/>
      <c r="C21" s="225">
        <f>Einschreiben!I5</f>
      </c>
      <c r="D21" s="225">
        <f>Einschreiben!H5</f>
        <v>0</v>
      </c>
      <c r="E21" s="226">
        <f>SUM(C21:D21)</f>
        <v>0</v>
      </c>
      <c r="F21" s="214">
        <f>IF(E21=0,0,IF(E21&gt;K21,1,IF(E21&lt;K21,0,IF(E21=K21,0.5,""))))</f>
        <v>0</v>
      </c>
      <c r="G21" s="328"/>
      <c r="H21" s="239" t="s">
        <v>106</v>
      </c>
      <c r="I21" s="329"/>
      <c r="J21" s="214">
        <f>IF(E21=0,0,IF(E21&lt;K21,1,IF(E21&gt;K21,0,IF(E21=K21,0.5,""))))</f>
        <v>0</v>
      </c>
      <c r="K21" s="225">
        <f>SUM(L21:M21)</f>
        <v>0</v>
      </c>
      <c r="L21" s="225">
        <f>Einschreiben!K14</f>
        <v>0</v>
      </c>
      <c r="M21" s="225">
        <f>Einschreiben!L14</f>
      </c>
      <c r="N21" s="215"/>
      <c r="O21" s="322"/>
      <c r="P21" s="235"/>
      <c r="Q21" s="324"/>
      <c r="R21" s="325"/>
      <c r="S21" s="323"/>
      <c r="T21" s="324"/>
      <c r="U21" s="325"/>
      <c r="V21" s="323"/>
      <c r="W21" s="324"/>
      <c r="X21" s="325"/>
      <c r="Y21" s="323"/>
      <c r="Z21" s="249"/>
      <c r="AA21" s="205"/>
      <c r="AB21" s="205"/>
    </row>
    <row r="22" spans="1:28" ht="11.25" customHeight="1" thickBot="1">
      <c r="A22" s="216" t="s">
        <v>60</v>
      </c>
      <c r="B22" s="217">
        <f>Einschreiben!Q5</f>
        <v>0</v>
      </c>
      <c r="C22" s="217">
        <f>SUM(C18:C21)</f>
        <v>0</v>
      </c>
      <c r="D22" s="217">
        <f>SUM(D18:D21)</f>
        <v>0</v>
      </c>
      <c r="E22" s="231">
        <f>SUM(E18:E21)</f>
        <v>0</v>
      </c>
      <c r="F22" s="219">
        <f>SUM(F18:F21)</f>
        <v>0</v>
      </c>
      <c r="G22" s="218"/>
      <c r="H22" s="239"/>
      <c r="I22" s="216"/>
      <c r="J22" s="219">
        <f>SUM(J18:J21)</f>
        <v>0</v>
      </c>
      <c r="K22" s="231">
        <f>SUM(K18:K21)</f>
        <v>0</v>
      </c>
      <c r="L22" s="217">
        <f>SUM(L18:L21)</f>
        <v>0</v>
      </c>
      <c r="M22" s="217">
        <f>SUM(M18:M21)</f>
        <v>0</v>
      </c>
      <c r="N22" s="217">
        <f>Einschreiben!Q14</f>
        <v>0</v>
      </c>
      <c r="O22" s="218" t="s">
        <v>60</v>
      </c>
      <c r="P22" s="235"/>
      <c r="Q22" s="324"/>
      <c r="R22" s="325"/>
      <c r="S22" s="323"/>
      <c r="T22" s="324"/>
      <c r="U22" s="325"/>
      <c r="V22" s="323"/>
      <c r="W22" s="324"/>
      <c r="X22" s="325"/>
      <c r="Y22" s="323"/>
      <c r="Z22" s="249"/>
      <c r="AA22" s="205"/>
      <c r="AB22" s="205"/>
    </row>
    <row r="23" spans="1:28" s="228" customFormat="1" ht="0.75" customHeight="1" thickBot="1">
      <c r="A23" s="240"/>
      <c r="B23" s="235"/>
      <c r="C23" s="235"/>
      <c r="D23" s="235"/>
      <c r="E23" s="235"/>
      <c r="F23" s="235"/>
      <c r="G23" s="235"/>
      <c r="H23" s="235"/>
      <c r="I23" s="235"/>
      <c r="J23" s="235"/>
      <c r="K23" s="235"/>
      <c r="L23" s="235"/>
      <c r="M23" s="235"/>
      <c r="N23" s="235"/>
      <c r="O23" s="235"/>
      <c r="P23" s="235"/>
      <c r="Q23" s="324"/>
      <c r="R23" s="325"/>
      <c r="S23" s="323"/>
      <c r="T23" s="324"/>
      <c r="U23" s="325"/>
      <c r="V23" s="323"/>
      <c r="W23" s="324"/>
      <c r="X23" s="325"/>
      <c r="Y23" s="323"/>
      <c r="Z23" s="236"/>
      <c r="AA23" s="227"/>
      <c r="AB23" s="227"/>
    </row>
    <row r="24" spans="1:28" ht="21" customHeight="1" thickBot="1">
      <c r="A24" s="251" t="s">
        <v>112</v>
      </c>
      <c r="B24" s="252" t="s">
        <v>50</v>
      </c>
      <c r="C24" s="252" t="s">
        <v>5</v>
      </c>
      <c r="D24" s="252" t="s">
        <v>4</v>
      </c>
      <c r="E24" s="252" t="s">
        <v>6</v>
      </c>
      <c r="F24" s="252" t="s">
        <v>101</v>
      </c>
      <c r="G24" s="253" t="s">
        <v>102</v>
      </c>
      <c r="H24" s="237" t="s">
        <v>103</v>
      </c>
      <c r="I24" s="251" t="s">
        <v>102</v>
      </c>
      <c r="J24" s="252" t="s">
        <v>101</v>
      </c>
      <c r="K24" s="252" t="s">
        <v>6</v>
      </c>
      <c r="L24" s="252" t="s">
        <v>4</v>
      </c>
      <c r="M24" s="252" t="s">
        <v>5</v>
      </c>
      <c r="N24" s="252" t="s">
        <v>50</v>
      </c>
      <c r="O24" s="253" t="s">
        <v>112</v>
      </c>
      <c r="P24" s="235"/>
      <c r="Q24" s="324"/>
      <c r="R24" s="325"/>
      <c r="S24" s="323"/>
      <c r="T24" s="324"/>
      <c r="U24" s="325"/>
      <c r="V24" s="323"/>
      <c r="W24" s="324"/>
      <c r="X24" s="325"/>
      <c r="Y24" s="323"/>
      <c r="Z24" s="249"/>
      <c r="AA24" s="205"/>
      <c r="AB24" s="205"/>
    </row>
    <row r="25" spans="1:28" ht="11.25" customHeight="1">
      <c r="A25" s="206" t="s">
        <v>7</v>
      </c>
      <c r="B25" s="207"/>
      <c r="C25" s="221">
        <f>Einschreiben!I6</f>
      </c>
      <c r="D25" s="221">
        <f>Einschreiben!H6</f>
        <v>0</v>
      </c>
      <c r="E25" s="222">
        <f>SUM(C25:D25)</f>
        <v>0</v>
      </c>
      <c r="F25" s="208">
        <f>IF(E25=0,0,IF(E25&gt;K25,1,IF(E25&lt;K25,0,IF(E25=K25,0.5,""))))</f>
        <v>0</v>
      </c>
      <c r="G25" s="326">
        <f>IF(F29=0,0,IF(F29&gt;J29,1,IF(F29&lt;J29,0,IF(F29=J29,IF(E29&gt;K29,1,IF(E29&lt;K29,0,IF(E29=K29,0.5)))))))</f>
        <v>0</v>
      </c>
      <c r="H25" s="238"/>
      <c r="I25" s="329">
        <f>IF(J29=0,0,IF(F29&lt;J29,1,IF(F29&gt;J29,0,IF(F29=J29,IF(E29&lt;K29,1,IF(E29&gt;K29,0,IF(E29=K29,0.5)))))))</f>
        <v>0</v>
      </c>
      <c r="J25" s="208">
        <f>IF(E25=0,0,IF(E25&lt;K25,1,IF(E25&gt;K25,0,IF(E25=K25,0.5,""))))</f>
        <v>0</v>
      </c>
      <c r="K25" s="221">
        <f>SUM(L25:M25)</f>
        <v>0</v>
      </c>
      <c r="L25" s="221">
        <f>Einschreiben!K15</f>
        <v>0</v>
      </c>
      <c r="M25" s="221">
        <f>Einschreiben!L15</f>
      </c>
      <c r="N25" s="209"/>
      <c r="O25" s="210" t="s">
        <v>7</v>
      </c>
      <c r="P25" s="235"/>
      <c r="Q25" s="324"/>
      <c r="R25" s="325"/>
      <c r="S25" s="323"/>
      <c r="T25" s="324"/>
      <c r="U25" s="325"/>
      <c r="V25" s="323"/>
      <c r="W25" s="324"/>
      <c r="X25" s="325"/>
      <c r="Y25" s="323"/>
      <c r="Z25" s="249"/>
      <c r="AA25" s="205"/>
      <c r="AB25" s="205"/>
    </row>
    <row r="26" spans="1:28" ht="11.25" customHeight="1">
      <c r="A26" s="317">
        <f>Einschreiben!A6</f>
        <v>0</v>
      </c>
      <c r="B26" s="211"/>
      <c r="C26" s="223">
        <f>Einschreiben!L6</f>
      </c>
      <c r="D26" s="223">
        <f>Einschreiben!K6</f>
        <v>0</v>
      </c>
      <c r="E26" s="224">
        <f>SUM(C26:D26)</f>
        <v>0</v>
      </c>
      <c r="F26" s="212">
        <f>IF(E26=0,0,IF(E26&gt;K26,1,IF(E26&lt;K26,0,IF(E26=K26,0.5,""))))</f>
        <v>0</v>
      </c>
      <c r="G26" s="327"/>
      <c r="H26" s="255" t="str">
        <f>IF(H27&gt;0,"+","-")</f>
        <v>-</v>
      </c>
      <c r="I26" s="329"/>
      <c r="J26" s="212">
        <f>IF(E26=0,0,IF(E26&lt;K26,1,IF(E26&gt;K26,0,IF(E26=K26,0.5,""))))</f>
        <v>0</v>
      </c>
      <c r="K26" s="223">
        <f>SUM(L26:M26)</f>
        <v>0</v>
      </c>
      <c r="L26" s="223">
        <f>Einschreiben!H15</f>
        <v>0</v>
      </c>
      <c r="M26" s="223">
        <f>Einschreiben!I15</f>
      </c>
      <c r="N26" s="212"/>
      <c r="O26" s="320">
        <f>Einschreiben!A15</f>
        <v>0</v>
      </c>
      <c r="P26" s="235"/>
      <c r="Q26" s="324"/>
      <c r="R26" s="325"/>
      <c r="S26" s="323"/>
      <c r="T26" s="324"/>
      <c r="U26" s="325"/>
      <c r="V26" s="323"/>
      <c r="W26" s="324"/>
      <c r="X26" s="325"/>
      <c r="Y26" s="323"/>
      <c r="Z26" s="249"/>
      <c r="AA26" s="205"/>
      <c r="AB26" s="205"/>
    </row>
    <row r="27" spans="1:28" ht="11.25" customHeight="1">
      <c r="A27" s="318"/>
      <c r="B27" s="211"/>
      <c r="C27" s="223">
        <f>Einschreiben!F6</f>
      </c>
      <c r="D27" s="223">
        <f>Einschreiben!E6</f>
        <v>0</v>
      </c>
      <c r="E27" s="224">
        <f>SUM(C27:D27)</f>
        <v>0</v>
      </c>
      <c r="F27" s="212">
        <f>IF(E27=0,0,IF(E27&gt;K27,1,IF(E27&lt;K27,0,IF(E27=K27,0.5,""))))</f>
        <v>0</v>
      </c>
      <c r="G27" s="327"/>
      <c r="H27" s="239">
        <f>E29-K29</f>
        <v>0</v>
      </c>
      <c r="I27" s="329"/>
      <c r="J27" s="212">
        <f>IF(E27=0,0,IF(E27&lt;K27,1,IF(E27&gt;K27,0,IF(E27=K27,0.5,""))))</f>
        <v>0</v>
      </c>
      <c r="K27" s="223">
        <f>SUM(L27:M27)</f>
        <v>0</v>
      </c>
      <c r="L27" s="223">
        <f>Einschreiben!B15</f>
        <v>0</v>
      </c>
      <c r="M27" s="223">
        <f>Einschreiben!C15</f>
      </c>
      <c r="N27" s="212"/>
      <c r="O27" s="321"/>
      <c r="P27" s="235"/>
      <c r="Q27" s="254"/>
      <c r="R27" s="254"/>
      <c r="S27" s="254"/>
      <c r="T27" s="254"/>
      <c r="U27" s="254"/>
      <c r="V27" s="254"/>
      <c r="W27" s="254"/>
      <c r="X27" s="254"/>
      <c r="Y27" s="254"/>
      <c r="Z27" s="249"/>
      <c r="AA27" s="205"/>
      <c r="AB27" s="205"/>
    </row>
    <row r="28" spans="1:28" ht="11.25" customHeight="1" thickBot="1">
      <c r="A28" s="319"/>
      <c r="B28" s="213"/>
      <c r="C28" s="225">
        <f>Einschreiben!C6</f>
      </c>
      <c r="D28" s="225">
        <f>Einschreiben!B6</f>
        <v>0</v>
      </c>
      <c r="E28" s="226">
        <f>SUM(C28:D28)</f>
        <v>0</v>
      </c>
      <c r="F28" s="214">
        <f>IF(E28=0,0,IF(E28&gt;K28,1,IF(E28&lt;K28,0,IF(E28=K28,0.5,""))))</f>
        <v>0</v>
      </c>
      <c r="G28" s="328"/>
      <c r="H28" s="239" t="s">
        <v>106</v>
      </c>
      <c r="I28" s="329"/>
      <c r="J28" s="214">
        <f>IF(E28=0,0,IF(E28&lt;K28,1,IF(E28&gt;K28,0,IF(E28=K28,0.5,""))))</f>
        <v>0</v>
      </c>
      <c r="K28" s="225">
        <f>SUM(L28:M28)</f>
        <v>0</v>
      </c>
      <c r="L28" s="225">
        <f>Einschreiben!E15</f>
        <v>0</v>
      </c>
      <c r="M28" s="225">
        <f>Einschreiben!F15</f>
      </c>
      <c r="N28" s="215"/>
      <c r="O28" s="322"/>
      <c r="P28" s="235"/>
      <c r="Q28" s="254"/>
      <c r="R28" s="254"/>
      <c r="S28" s="254"/>
      <c r="T28" s="254"/>
      <c r="U28" s="254"/>
      <c r="V28" s="254"/>
      <c r="W28" s="254"/>
      <c r="X28" s="254"/>
      <c r="Y28" s="254"/>
      <c r="Z28" s="249"/>
      <c r="AA28" s="205"/>
      <c r="AB28" s="205"/>
    </row>
    <row r="29" spans="1:28" ht="11.25" customHeight="1" thickBot="1">
      <c r="A29" s="216" t="s">
        <v>60</v>
      </c>
      <c r="B29" s="217">
        <f>Einschreiben!Q6</f>
        <v>0</v>
      </c>
      <c r="C29" s="217">
        <f>SUM(C25:C28)</f>
        <v>0</v>
      </c>
      <c r="D29" s="217">
        <f>SUM(D25:D28)</f>
        <v>0</v>
      </c>
      <c r="E29" s="231">
        <f>SUM(E25:E28)</f>
        <v>0</v>
      </c>
      <c r="F29" s="219">
        <f>SUM(F25:F28)</f>
        <v>0</v>
      </c>
      <c r="G29" s="218"/>
      <c r="H29" s="239"/>
      <c r="I29" s="216"/>
      <c r="J29" s="219">
        <f>SUM(J25:J28)</f>
        <v>0</v>
      </c>
      <c r="K29" s="231">
        <f>SUM(K25:K28)</f>
        <v>0</v>
      </c>
      <c r="L29" s="217">
        <f>SUM(L25:L28)</f>
        <v>0</v>
      </c>
      <c r="M29" s="217">
        <f>SUM(M25:M28)</f>
        <v>0</v>
      </c>
      <c r="N29" s="217">
        <f>Einschreiben!Q15</f>
        <v>0</v>
      </c>
      <c r="O29" s="218" t="s">
        <v>60</v>
      </c>
      <c r="P29" s="235"/>
      <c r="Q29" s="254"/>
      <c r="R29" s="254"/>
      <c r="S29" s="254"/>
      <c r="T29" s="254"/>
      <c r="U29" s="254"/>
      <c r="V29" s="254"/>
      <c r="W29" s="254"/>
      <c r="X29" s="254"/>
      <c r="Y29" s="254"/>
      <c r="Z29" s="249"/>
      <c r="AA29" s="205"/>
      <c r="AB29" s="205"/>
    </row>
    <row r="30" spans="1:28" s="228" customFormat="1" ht="0.75" customHeight="1" thickBot="1">
      <c r="A30" s="240"/>
      <c r="B30" s="235"/>
      <c r="C30" s="235"/>
      <c r="D30" s="235"/>
      <c r="E30" s="235"/>
      <c r="F30" s="235"/>
      <c r="G30" s="235"/>
      <c r="H30" s="235"/>
      <c r="I30" s="235"/>
      <c r="J30" s="235"/>
      <c r="K30" s="235"/>
      <c r="L30" s="235"/>
      <c r="M30" s="235"/>
      <c r="N30" s="235"/>
      <c r="O30" s="235"/>
      <c r="P30" s="235"/>
      <c r="Q30" s="254"/>
      <c r="R30" s="254"/>
      <c r="S30" s="254"/>
      <c r="T30" s="254"/>
      <c r="U30" s="254"/>
      <c r="V30" s="254"/>
      <c r="W30" s="254"/>
      <c r="X30" s="254"/>
      <c r="Y30" s="254"/>
      <c r="Z30" s="236"/>
      <c r="AA30" s="227"/>
      <c r="AB30" s="227"/>
    </row>
    <row r="31" spans="1:28" ht="21" customHeight="1" thickBot="1">
      <c r="A31" s="251" t="s">
        <v>113</v>
      </c>
      <c r="B31" s="252" t="s">
        <v>50</v>
      </c>
      <c r="C31" s="252" t="s">
        <v>5</v>
      </c>
      <c r="D31" s="252" t="s">
        <v>4</v>
      </c>
      <c r="E31" s="252" t="s">
        <v>6</v>
      </c>
      <c r="F31" s="252" t="s">
        <v>101</v>
      </c>
      <c r="G31" s="253" t="s">
        <v>102</v>
      </c>
      <c r="H31" s="237" t="s">
        <v>103</v>
      </c>
      <c r="I31" s="251" t="s">
        <v>102</v>
      </c>
      <c r="J31" s="252" t="s">
        <v>101</v>
      </c>
      <c r="K31" s="252" t="s">
        <v>6</v>
      </c>
      <c r="L31" s="252" t="s">
        <v>4</v>
      </c>
      <c r="M31" s="252" t="s">
        <v>5</v>
      </c>
      <c r="N31" s="252" t="s">
        <v>50</v>
      </c>
      <c r="O31" s="253" t="s">
        <v>113</v>
      </c>
      <c r="P31" s="235"/>
      <c r="Q31" s="324" t="s">
        <v>114</v>
      </c>
      <c r="R31" s="325"/>
      <c r="S31" s="323"/>
      <c r="T31" s="324" t="s">
        <v>115</v>
      </c>
      <c r="U31" s="325"/>
      <c r="V31" s="323"/>
      <c r="W31" s="324" t="s">
        <v>116</v>
      </c>
      <c r="X31" s="325"/>
      <c r="Y31" s="323"/>
      <c r="Z31" s="249"/>
      <c r="AA31" s="205"/>
      <c r="AB31" s="205"/>
    </row>
    <row r="32" spans="1:28" ht="11.25" customHeight="1">
      <c r="A32" s="206" t="s">
        <v>7</v>
      </c>
      <c r="B32" s="207"/>
      <c r="C32" s="221">
        <f>Einschreiben!C7</f>
      </c>
      <c r="D32" s="221">
        <f>Einschreiben!B7</f>
        <v>0</v>
      </c>
      <c r="E32" s="222">
        <f>SUM(C32:D32)</f>
        <v>0</v>
      </c>
      <c r="F32" s="208">
        <f>IF(E32=0,0,IF(E32&gt;K32,1,IF(E32&lt;K32,0,IF(E32=K32,0.5,""))))</f>
        <v>0</v>
      </c>
      <c r="G32" s="326">
        <f>IF(F36=0,0,IF(F36&gt;J36,1,IF(F36&lt;J36,0,IF(F36=J36,IF(E36&gt;K36,1,IF(E36&lt;K36,0,IF(E36=K36,0.5)))))))</f>
        <v>0</v>
      </c>
      <c r="H32" s="238"/>
      <c r="I32" s="329">
        <f>IF(J36=0,0,IF(F36&lt;J36,1,IF(F36&gt;J36,0,IF(F36=J36,IF(E36&lt;K36,1,IF(E36&gt;K36,0,IF(E36=K36,0.5)))))))</f>
        <v>0</v>
      </c>
      <c r="J32" s="208">
        <f>IF(E32=0,0,IF(E32&lt;K32,1,IF(E32&gt;K32,0,IF(E32=K32,0.5,""))))</f>
        <v>0</v>
      </c>
      <c r="K32" s="221">
        <f>SUM(L32:M32)</f>
        <v>0</v>
      </c>
      <c r="L32" s="221">
        <f>Einschreiben!E16</f>
        <v>0</v>
      </c>
      <c r="M32" s="221">
        <f>Einschreiben!F16</f>
      </c>
      <c r="N32" s="209"/>
      <c r="O32" s="210" t="s">
        <v>7</v>
      </c>
      <c r="P32" s="235"/>
      <c r="Q32" s="324"/>
      <c r="R32" s="325"/>
      <c r="S32" s="323"/>
      <c r="T32" s="324"/>
      <c r="U32" s="325"/>
      <c r="V32" s="323"/>
      <c r="W32" s="324"/>
      <c r="X32" s="325"/>
      <c r="Y32" s="323"/>
      <c r="Z32" s="249"/>
      <c r="AA32" s="205"/>
      <c r="AB32" s="205"/>
    </row>
    <row r="33" spans="1:28" ht="11.25" customHeight="1">
      <c r="A33" s="317">
        <f>Einschreiben!A7</f>
        <v>0</v>
      </c>
      <c r="B33" s="211"/>
      <c r="C33" s="223">
        <f>Einschreiben!F7</f>
      </c>
      <c r="D33" s="223">
        <f>Einschreiben!E7</f>
        <v>0</v>
      </c>
      <c r="E33" s="224">
        <f>SUM(C33:D33)</f>
        <v>0</v>
      </c>
      <c r="F33" s="212">
        <f>IF(E33=0,0,IF(E33&gt;K33,1,IF(E33&lt;K33,0,IF(E33=K33,0.5,""))))</f>
        <v>0</v>
      </c>
      <c r="G33" s="327"/>
      <c r="H33" s="255" t="str">
        <f>IF(H34&gt;0,"+","-")</f>
        <v>-</v>
      </c>
      <c r="I33" s="329"/>
      <c r="J33" s="212">
        <f>IF(E33=0,0,IF(E33&lt;K33,1,IF(E33&gt;K33,0,IF(E33=K33,0.5,""))))</f>
        <v>0</v>
      </c>
      <c r="K33" s="223">
        <f>SUM(L33:M33)</f>
        <v>0</v>
      </c>
      <c r="L33" s="223">
        <f>Einschreiben!B16</f>
        <v>0</v>
      </c>
      <c r="M33" s="223">
        <f>Einschreiben!C16</f>
      </c>
      <c r="N33" s="212"/>
      <c r="O33" s="320">
        <f>Einschreiben!A16</f>
        <v>0</v>
      </c>
      <c r="P33" s="235"/>
      <c r="Q33" s="324"/>
      <c r="R33" s="325"/>
      <c r="S33" s="323"/>
      <c r="T33" s="324"/>
      <c r="U33" s="325"/>
      <c r="V33" s="323"/>
      <c r="W33" s="324"/>
      <c r="X33" s="325"/>
      <c r="Y33" s="323"/>
      <c r="Z33" s="249"/>
      <c r="AA33" s="205"/>
      <c r="AB33" s="205"/>
    </row>
    <row r="34" spans="1:28" ht="11.25" customHeight="1">
      <c r="A34" s="318"/>
      <c r="B34" s="211"/>
      <c r="C34" s="223">
        <f>Einschreiben!L7</f>
      </c>
      <c r="D34" s="223">
        <f>Einschreiben!K7</f>
        <v>0</v>
      </c>
      <c r="E34" s="224">
        <f>SUM(C34:D34)</f>
        <v>0</v>
      </c>
      <c r="F34" s="212">
        <f>IF(E34=0,0,IF(E34&gt;K34,1,IF(E34&lt;K34,0,IF(E34=K34,0.5,""))))</f>
        <v>0</v>
      </c>
      <c r="G34" s="327"/>
      <c r="H34" s="239">
        <f>E36-K36</f>
        <v>0</v>
      </c>
      <c r="I34" s="329"/>
      <c r="J34" s="212">
        <f>IF(E34=0,0,IF(E34&lt;K34,1,IF(E34&gt;K34,0,IF(E34=K34,0.5,""))))</f>
        <v>0</v>
      </c>
      <c r="K34" s="223">
        <f>SUM(L34:M34)</f>
        <v>0</v>
      </c>
      <c r="L34" s="223">
        <f>Einschreiben!H16</f>
        <v>0</v>
      </c>
      <c r="M34" s="223">
        <f>Einschreiben!I16</f>
      </c>
      <c r="N34" s="212"/>
      <c r="O34" s="321"/>
      <c r="P34" s="235"/>
      <c r="Q34" s="324"/>
      <c r="R34" s="325"/>
      <c r="S34" s="323"/>
      <c r="T34" s="324"/>
      <c r="U34" s="325"/>
      <c r="V34" s="323"/>
      <c r="W34" s="324"/>
      <c r="X34" s="325"/>
      <c r="Y34" s="323"/>
      <c r="Z34" s="249"/>
      <c r="AA34" s="205"/>
      <c r="AB34" s="205"/>
    </row>
    <row r="35" spans="1:28" ht="11.25" customHeight="1" thickBot="1">
      <c r="A35" s="319"/>
      <c r="B35" s="213"/>
      <c r="C35" s="225">
        <f>Einschreiben!I7</f>
      </c>
      <c r="D35" s="225">
        <f>Einschreiben!H7</f>
        <v>0</v>
      </c>
      <c r="E35" s="226">
        <f>SUM(C35:D35)</f>
        <v>0</v>
      </c>
      <c r="F35" s="214">
        <f>IF(E35=0,0,IF(E35&gt;K35,1,IF(E35&lt;K35,0,IF(E35=K35,0.5,""))))</f>
        <v>0</v>
      </c>
      <c r="G35" s="328"/>
      <c r="H35" s="239" t="s">
        <v>106</v>
      </c>
      <c r="I35" s="329"/>
      <c r="J35" s="214">
        <f>IF(E35=0,0,IF(E35&lt;K35,1,IF(E35&gt;K35,0,IF(E35=K35,0.5,""))))</f>
        <v>0</v>
      </c>
      <c r="K35" s="225">
        <f>SUM(L35:M35)</f>
        <v>0</v>
      </c>
      <c r="L35" s="225">
        <f>Einschreiben!K16</f>
        <v>0</v>
      </c>
      <c r="M35" s="225">
        <f>Einschreiben!L16</f>
      </c>
      <c r="N35" s="215"/>
      <c r="O35" s="322"/>
      <c r="P35" s="235"/>
      <c r="Q35" s="324"/>
      <c r="R35" s="325"/>
      <c r="S35" s="323"/>
      <c r="T35" s="324"/>
      <c r="U35" s="325"/>
      <c r="V35" s="323"/>
      <c r="W35" s="324"/>
      <c r="X35" s="325"/>
      <c r="Y35" s="323"/>
      <c r="Z35" s="249"/>
      <c r="AA35" s="205"/>
      <c r="AB35" s="205"/>
    </row>
    <row r="36" spans="1:28" ht="11.25" customHeight="1" thickBot="1">
      <c r="A36" s="216" t="s">
        <v>60</v>
      </c>
      <c r="B36" s="217">
        <f>Einschreiben!Q7</f>
        <v>0</v>
      </c>
      <c r="C36" s="217">
        <f>SUM(C32:C35)</f>
        <v>0</v>
      </c>
      <c r="D36" s="217">
        <f>SUM(D32:D35)</f>
        <v>0</v>
      </c>
      <c r="E36" s="231">
        <f>SUM(E32:E35)</f>
        <v>0</v>
      </c>
      <c r="F36" s="219">
        <f>SUM(F32:F35)</f>
        <v>0</v>
      </c>
      <c r="G36" s="218"/>
      <c r="H36" s="239"/>
      <c r="I36" s="216"/>
      <c r="J36" s="219">
        <f>SUM(J32:J35)</f>
        <v>0</v>
      </c>
      <c r="K36" s="231">
        <f>SUM(K32:K35)</f>
        <v>0</v>
      </c>
      <c r="L36" s="217">
        <f>SUM(L32:L35)</f>
        <v>0</v>
      </c>
      <c r="M36" s="217">
        <f>SUM(M32:M35)</f>
        <v>0</v>
      </c>
      <c r="N36" s="217">
        <f>Einschreiben!Q16</f>
        <v>0</v>
      </c>
      <c r="O36" s="218" t="s">
        <v>60</v>
      </c>
      <c r="P36" s="235"/>
      <c r="Q36" s="324"/>
      <c r="R36" s="325"/>
      <c r="S36" s="323"/>
      <c r="T36" s="324"/>
      <c r="U36" s="325"/>
      <c r="V36" s="323"/>
      <c r="W36" s="324"/>
      <c r="X36" s="325"/>
      <c r="Y36" s="323"/>
      <c r="Z36" s="249"/>
      <c r="AA36" s="205"/>
      <c r="AB36" s="205"/>
    </row>
    <row r="37" spans="1:28" s="228" customFormat="1" ht="0.75" customHeight="1" thickBot="1">
      <c r="A37" s="240"/>
      <c r="B37" s="235"/>
      <c r="C37" s="235"/>
      <c r="D37" s="235"/>
      <c r="E37" s="235"/>
      <c r="F37" s="235"/>
      <c r="G37" s="235"/>
      <c r="H37" s="235"/>
      <c r="I37" s="235"/>
      <c r="J37" s="235"/>
      <c r="K37" s="235"/>
      <c r="L37" s="235"/>
      <c r="M37" s="235"/>
      <c r="N37" s="235"/>
      <c r="O37" s="235"/>
      <c r="P37" s="235"/>
      <c r="Q37" s="324"/>
      <c r="R37" s="325"/>
      <c r="S37" s="323"/>
      <c r="T37" s="324"/>
      <c r="U37" s="325"/>
      <c r="V37" s="323"/>
      <c r="W37" s="324"/>
      <c r="X37" s="325"/>
      <c r="Y37" s="323"/>
      <c r="Z37" s="236"/>
      <c r="AA37" s="227"/>
      <c r="AB37" s="227"/>
    </row>
    <row r="38" spans="1:28" ht="21" customHeight="1" thickBot="1">
      <c r="A38" s="251" t="s">
        <v>117</v>
      </c>
      <c r="B38" s="252" t="s">
        <v>50</v>
      </c>
      <c r="C38" s="252" t="s">
        <v>5</v>
      </c>
      <c r="D38" s="252" t="s">
        <v>4</v>
      </c>
      <c r="E38" s="252" t="s">
        <v>6</v>
      </c>
      <c r="F38" s="252" t="s">
        <v>101</v>
      </c>
      <c r="G38" s="253" t="s">
        <v>102</v>
      </c>
      <c r="H38" s="237" t="s">
        <v>103</v>
      </c>
      <c r="I38" s="251" t="s">
        <v>102</v>
      </c>
      <c r="J38" s="252" t="s">
        <v>101</v>
      </c>
      <c r="K38" s="252" t="s">
        <v>6</v>
      </c>
      <c r="L38" s="252" t="s">
        <v>4</v>
      </c>
      <c r="M38" s="252" t="s">
        <v>5</v>
      </c>
      <c r="N38" s="252" t="s">
        <v>50</v>
      </c>
      <c r="O38" s="253" t="s">
        <v>117</v>
      </c>
      <c r="P38" s="235"/>
      <c r="Q38" s="324"/>
      <c r="R38" s="325"/>
      <c r="S38" s="323"/>
      <c r="T38" s="324"/>
      <c r="U38" s="325"/>
      <c r="V38" s="323"/>
      <c r="W38" s="324"/>
      <c r="X38" s="325"/>
      <c r="Y38" s="323"/>
      <c r="Z38" s="249"/>
      <c r="AA38" s="205"/>
      <c r="AB38" s="205"/>
    </row>
    <row r="39" spans="1:28" ht="11.25" customHeight="1">
      <c r="A39" s="206" t="s">
        <v>7</v>
      </c>
      <c r="B39" s="207"/>
      <c r="C39" s="221">
        <f>Einschreiben!I8</f>
      </c>
      <c r="D39" s="221">
        <f>Einschreiben!H8</f>
        <v>0</v>
      </c>
      <c r="E39" s="222">
        <f>SUM(C39:D39)</f>
        <v>0</v>
      </c>
      <c r="F39" s="208">
        <f>IF(E39=0,0,IF(E39&gt;K39,1,IF(E39&lt;K39,0,IF(E39=K39,0.5,""))))</f>
        <v>0</v>
      </c>
      <c r="G39" s="326">
        <f>IF(F43=0,0,IF(F43&gt;J43,1,IF(F43&lt;J43,0,IF(F43=J43,IF(E43&gt;K43,1,IF(E43&lt;K43,0,IF(E43=K43,0.5)))))))</f>
        <v>0</v>
      </c>
      <c r="H39" s="238"/>
      <c r="I39" s="329">
        <f>IF(J43=0,0,IF(F43&lt;J43,1,IF(F43&gt;J43,0,IF(F43=J43,IF(E43&lt;K43,1,IF(E43&gt;K43,0,IF(E43=K43,0.5)))))))</f>
        <v>0</v>
      </c>
      <c r="J39" s="208">
        <f>IF(E39=0,0,IF(E39&lt;K39,1,IF(E39&gt;K39,0,IF(E39=K39,0.5,""))))</f>
        <v>0</v>
      </c>
      <c r="K39" s="221">
        <f>SUM(L39:M39)</f>
        <v>0</v>
      </c>
      <c r="L39" s="221">
        <f>Einschreiben!E17</f>
        <v>0</v>
      </c>
      <c r="M39" s="221">
        <f>Einschreiben!L17</f>
      </c>
      <c r="N39" s="209"/>
      <c r="O39" s="210" t="s">
        <v>7</v>
      </c>
      <c r="P39" s="235"/>
      <c r="Q39" s="324"/>
      <c r="R39" s="325"/>
      <c r="S39" s="323"/>
      <c r="T39" s="324"/>
      <c r="U39" s="325"/>
      <c r="V39" s="323"/>
      <c r="W39" s="324"/>
      <c r="X39" s="325"/>
      <c r="Y39" s="323"/>
      <c r="Z39" s="249"/>
      <c r="AA39" s="205"/>
      <c r="AB39" s="205"/>
    </row>
    <row r="40" spans="1:28" ht="11.25" customHeight="1">
      <c r="A40" s="317">
        <f>Einschreiben!A8</f>
        <v>0</v>
      </c>
      <c r="B40" s="211"/>
      <c r="C40" s="223">
        <f>Einschreiben!L8</f>
      </c>
      <c r="D40" s="223">
        <f>Einschreiben!K8</f>
        <v>0</v>
      </c>
      <c r="E40" s="224">
        <f>SUM(C40:D40)</f>
        <v>0</v>
      </c>
      <c r="F40" s="212">
        <f>IF(E40=0,0,IF(E40&gt;K40,1,IF(E40&lt;K40,0,IF(E40=K40,0.5,""))))</f>
        <v>0</v>
      </c>
      <c r="G40" s="327"/>
      <c r="H40" s="255" t="str">
        <f>IF(H41&gt;0,"+","-")</f>
        <v>-</v>
      </c>
      <c r="I40" s="329"/>
      <c r="J40" s="212">
        <f>IF(E40=0,0,IF(E40&lt;K40,1,IF(E40&gt;K40,0,IF(E40=K40,0.5,""))))</f>
        <v>0</v>
      </c>
      <c r="K40" s="223">
        <f>SUM(L40:M40)</f>
        <v>0</v>
      </c>
      <c r="L40" s="223">
        <f>Einschreiben!B17</f>
        <v>0</v>
      </c>
      <c r="M40" s="223">
        <f>Einschreiben!I17</f>
      </c>
      <c r="N40" s="212"/>
      <c r="O40" s="320">
        <f>Einschreiben!A17</f>
        <v>0</v>
      </c>
      <c r="P40" s="235"/>
      <c r="Q40" s="324"/>
      <c r="R40" s="325"/>
      <c r="S40" s="323"/>
      <c r="T40" s="324"/>
      <c r="U40" s="325"/>
      <c r="V40" s="323"/>
      <c r="W40" s="324"/>
      <c r="X40" s="325"/>
      <c r="Y40" s="323"/>
      <c r="Z40" s="249"/>
      <c r="AA40" s="205"/>
      <c r="AB40" s="205"/>
    </row>
    <row r="41" spans="1:28" ht="11.25" customHeight="1">
      <c r="A41" s="318"/>
      <c r="B41" s="211"/>
      <c r="C41" s="223">
        <f>Einschreiben!F8</f>
      </c>
      <c r="D41" s="223">
        <f>Einschreiben!E8</f>
        <v>0</v>
      </c>
      <c r="E41" s="224">
        <f>SUM(C41:D41)</f>
        <v>0</v>
      </c>
      <c r="F41" s="212">
        <f>IF(E41=0,0,IF(E41&gt;K41,1,IF(E41&lt;K41,0,IF(E41=K41,0.5,""))))</f>
        <v>0</v>
      </c>
      <c r="G41" s="327"/>
      <c r="H41" s="239">
        <f>E43-K43</f>
        <v>0</v>
      </c>
      <c r="I41" s="329"/>
      <c r="J41" s="212">
        <f>IF(E41=0,0,IF(E41&lt;K41,1,IF(E41&gt;K41,0,IF(E41=K41,0.5,""))))</f>
        <v>0</v>
      </c>
      <c r="K41" s="223">
        <f>SUM(L41:M41)</f>
        <v>0</v>
      </c>
      <c r="L41" s="223">
        <f>Einschreiben!H17</f>
        <v>0</v>
      </c>
      <c r="M41" s="223">
        <f>Einschreiben!C17</f>
      </c>
      <c r="N41" s="212"/>
      <c r="O41" s="321"/>
      <c r="P41" s="235"/>
      <c r="Q41" s="324"/>
      <c r="R41" s="325"/>
      <c r="S41" s="323"/>
      <c r="T41" s="324"/>
      <c r="U41" s="325"/>
      <c r="V41" s="323"/>
      <c r="W41" s="324"/>
      <c r="X41" s="325"/>
      <c r="Y41" s="323"/>
      <c r="Z41" s="249"/>
      <c r="AA41" s="205"/>
      <c r="AB41" s="205"/>
    </row>
    <row r="42" spans="1:28" ht="11.25" customHeight="1" thickBot="1">
      <c r="A42" s="319"/>
      <c r="B42" s="213"/>
      <c r="C42" s="225">
        <f>Einschreiben!C8</f>
      </c>
      <c r="D42" s="225">
        <f>Einschreiben!B8</f>
        <v>0</v>
      </c>
      <c r="E42" s="226">
        <f>SUM(C42:D42)</f>
        <v>0</v>
      </c>
      <c r="F42" s="214">
        <f>IF(E42=0,0,IF(E42&gt;K42,1,IF(E42&lt;K42,0,IF(E42=K42,0.5,""))))</f>
        <v>0</v>
      </c>
      <c r="G42" s="328"/>
      <c r="H42" s="239" t="s">
        <v>106</v>
      </c>
      <c r="I42" s="329"/>
      <c r="J42" s="214">
        <f>IF(E42=0,0,IF(E42&lt;K42,1,IF(E42&gt;K42,0,IF(E42=K42,0.5,""))))</f>
        <v>0</v>
      </c>
      <c r="K42" s="225">
        <f>SUM(L42:M42)</f>
        <v>0</v>
      </c>
      <c r="L42" s="225">
        <f>Einschreiben!K17</f>
        <v>0</v>
      </c>
      <c r="M42" s="225">
        <f>Einschreiben!F17</f>
      </c>
      <c r="N42" s="215"/>
      <c r="O42" s="322"/>
      <c r="P42" s="235"/>
      <c r="Q42" s="324"/>
      <c r="R42" s="325"/>
      <c r="S42" s="323"/>
      <c r="T42" s="324"/>
      <c r="U42" s="325"/>
      <c r="V42" s="323"/>
      <c r="W42" s="324"/>
      <c r="X42" s="325"/>
      <c r="Y42" s="323"/>
      <c r="Z42" s="249"/>
      <c r="AA42" s="205"/>
      <c r="AB42" s="205"/>
    </row>
    <row r="43" spans="1:28" ht="11.25" customHeight="1" thickBot="1">
      <c r="A43" s="216" t="s">
        <v>60</v>
      </c>
      <c r="B43" s="217">
        <f>Einschreiben!Q8</f>
        <v>0</v>
      </c>
      <c r="C43" s="217">
        <f>SUM(C39:C42)</f>
        <v>0</v>
      </c>
      <c r="D43" s="217">
        <f>SUM(D39:D42)</f>
        <v>0</v>
      </c>
      <c r="E43" s="231">
        <f>SUM(E39:E42)</f>
        <v>0</v>
      </c>
      <c r="F43" s="219">
        <f>SUM(F39:F42)</f>
        <v>0</v>
      </c>
      <c r="G43" s="218"/>
      <c r="H43" s="239"/>
      <c r="I43" s="216"/>
      <c r="J43" s="219">
        <f>SUM(J39:J42)</f>
        <v>0</v>
      </c>
      <c r="K43" s="231">
        <f>SUM(K39:K42)</f>
        <v>0</v>
      </c>
      <c r="L43" s="217">
        <f>SUM(L39:L42)</f>
        <v>0</v>
      </c>
      <c r="M43" s="217">
        <f>SUM(M39:M42)</f>
        <v>0</v>
      </c>
      <c r="N43" s="217">
        <f>Einschreiben!Q17</f>
        <v>0</v>
      </c>
      <c r="O43" s="218" t="s">
        <v>60</v>
      </c>
      <c r="P43" s="235"/>
      <c r="Q43" s="324"/>
      <c r="R43" s="325"/>
      <c r="S43" s="323"/>
      <c r="T43" s="324"/>
      <c r="U43" s="325"/>
      <c r="V43" s="323"/>
      <c r="W43" s="324"/>
      <c r="X43" s="325"/>
      <c r="Y43" s="323"/>
      <c r="Z43" s="249"/>
      <c r="AA43" s="205"/>
      <c r="AB43" s="205"/>
    </row>
    <row r="44" spans="1:28" s="228" customFormat="1" ht="4.5" customHeight="1">
      <c r="A44" s="240"/>
      <c r="B44" s="235"/>
      <c r="C44" s="235"/>
      <c r="D44" s="235"/>
      <c r="E44" s="235"/>
      <c r="F44" s="235"/>
      <c r="G44" s="235"/>
      <c r="H44" s="235"/>
      <c r="I44" s="235"/>
      <c r="J44" s="235"/>
      <c r="K44" s="235"/>
      <c r="L44" s="235"/>
      <c r="M44" s="235"/>
      <c r="N44" s="235"/>
      <c r="O44" s="235"/>
      <c r="P44" s="235"/>
      <c r="Q44" s="324"/>
      <c r="R44" s="325"/>
      <c r="S44" s="323"/>
      <c r="T44" s="324"/>
      <c r="U44" s="325"/>
      <c r="V44" s="323"/>
      <c r="W44" s="324"/>
      <c r="X44" s="325"/>
      <c r="Y44" s="323"/>
      <c r="Z44" s="236"/>
      <c r="AA44" s="227"/>
      <c r="AB44" s="227"/>
    </row>
    <row r="45" spans="1:28" ht="11.25" customHeight="1">
      <c r="A45" s="240" t="s">
        <v>118</v>
      </c>
      <c r="B45" s="235"/>
      <c r="C45" s="235"/>
      <c r="D45" s="235"/>
      <c r="E45" s="212" t="s">
        <v>106</v>
      </c>
      <c r="F45" s="212" t="s">
        <v>119</v>
      </c>
      <c r="G45" s="212" t="s">
        <v>120</v>
      </c>
      <c r="H45" s="256" t="str">
        <f>IF(H46&gt;0,"+","-")</f>
        <v>-</v>
      </c>
      <c r="I45" s="212" t="s">
        <v>120</v>
      </c>
      <c r="J45" s="212" t="s">
        <v>119</v>
      </c>
      <c r="K45" s="212" t="s">
        <v>106</v>
      </c>
      <c r="L45" s="235"/>
      <c r="M45" s="235"/>
      <c r="N45" s="235"/>
      <c r="O45" s="241" t="s">
        <v>118</v>
      </c>
      <c r="P45" s="235"/>
      <c r="Q45" s="324"/>
      <c r="R45" s="325"/>
      <c r="S45" s="323"/>
      <c r="T45" s="324"/>
      <c r="U45" s="325"/>
      <c r="V45" s="323"/>
      <c r="W45" s="324"/>
      <c r="X45" s="325"/>
      <c r="Y45" s="323"/>
      <c r="Z45" s="249"/>
      <c r="AA45" s="205"/>
      <c r="AB45" s="205"/>
    </row>
    <row r="46" spans="1:28" ht="11.25" customHeight="1">
      <c r="A46" s="240"/>
      <c r="B46" s="235"/>
      <c r="C46" s="235"/>
      <c r="D46" s="235"/>
      <c r="E46" s="208"/>
      <c r="F46" s="263">
        <f>F8+F15+F22+F29+F36+F43</f>
        <v>0</v>
      </c>
      <c r="G46" s="257">
        <f>G4+G11+G18+G25+G32+G39</f>
        <v>0</v>
      </c>
      <c r="H46" s="239">
        <f>E47-K47</f>
        <v>0</v>
      </c>
      <c r="I46" s="257">
        <f>I4+I11+I18+I25+I32+I39</f>
        <v>0</v>
      </c>
      <c r="J46" s="263">
        <f>J8+J15+J22+J29+J36+J43</f>
        <v>0</v>
      </c>
      <c r="K46" s="212"/>
      <c r="L46" s="235"/>
      <c r="M46" s="235"/>
      <c r="N46" s="235"/>
      <c r="O46" s="235"/>
      <c r="P46" s="235"/>
      <c r="Q46" s="324"/>
      <c r="R46" s="325"/>
      <c r="S46" s="323"/>
      <c r="T46" s="324"/>
      <c r="U46" s="325"/>
      <c r="V46" s="323"/>
      <c r="W46" s="324"/>
      <c r="X46" s="325"/>
      <c r="Y46" s="323"/>
      <c r="Z46" s="249"/>
      <c r="AA46" s="205"/>
      <c r="AB46" s="205"/>
    </row>
    <row r="47" spans="1:28" ht="11.25" customHeight="1" thickBot="1">
      <c r="A47" s="242"/>
      <c r="B47" s="230"/>
      <c r="C47" s="230"/>
      <c r="D47" s="235"/>
      <c r="E47" s="262">
        <f>E8+E15+E22+E29+E36+E43</f>
        <v>0</v>
      </c>
      <c r="F47" s="243"/>
      <c r="G47" s="257">
        <f>IF(G46+I46=0,0,IF(E47&gt;K47,2,IF(E47&lt;K47,0,IF(E47=K47,1))))</f>
        <v>0</v>
      </c>
      <c r="H47" s="239" t="s">
        <v>106</v>
      </c>
      <c r="I47" s="257">
        <f>IF(G46+I46=0,0,IF(E47&lt;K47,2,IF(E47&gt;K47,0,IF(E47=K47,1))))</f>
        <v>0</v>
      </c>
      <c r="J47" s="243"/>
      <c r="K47" s="262">
        <f>K8+K15+K22+K29+K36+K43</f>
        <v>0</v>
      </c>
      <c r="L47" s="235"/>
      <c r="M47" s="230"/>
      <c r="N47" s="230"/>
      <c r="O47" s="230"/>
      <c r="P47" s="235"/>
      <c r="Q47" s="324"/>
      <c r="R47" s="325"/>
      <c r="S47" s="323"/>
      <c r="T47" s="324"/>
      <c r="U47" s="325"/>
      <c r="V47" s="323"/>
      <c r="W47" s="324"/>
      <c r="X47" s="325"/>
      <c r="Y47" s="323"/>
      <c r="Z47" s="249"/>
      <c r="AA47" s="205"/>
      <c r="AB47" s="205"/>
    </row>
    <row r="48" spans="1:28" s="228" customFormat="1" ht="3" customHeight="1" thickTop="1">
      <c r="A48" s="240"/>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6"/>
      <c r="AA48" s="227"/>
      <c r="AB48" s="227"/>
    </row>
    <row r="49" spans="1:28" ht="11.25" customHeight="1">
      <c r="A49" s="240"/>
      <c r="B49" s="235"/>
      <c r="C49" s="235"/>
      <c r="D49" s="241"/>
      <c r="E49" s="220" t="s">
        <v>121</v>
      </c>
      <c r="F49" s="235"/>
      <c r="G49" s="258">
        <f>G46+G47</f>
        <v>0</v>
      </c>
      <c r="H49" s="259"/>
      <c r="I49" s="258">
        <f>I46+I47</f>
        <v>0</v>
      </c>
      <c r="J49" s="235"/>
      <c r="K49" s="235"/>
      <c r="L49" s="235"/>
      <c r="M49" s="235"/>
      <c r="N49" s="235"/>
      <c r="O49" s="235"/>
      <c r="P49" s="235"/>
      <c r="Q49" s="235"/>
      <c r="R49" s="235"/>
      <c r="S49" s="235"/>
      <c r="T49" s="235"/>
      <c r="U49" s="235"/>
      <c r="V49" s="235"/>
      <c r="W49" s="235"/>
      <c r="X49" s="235"/>
      <c r="Y49" s="235"/>
      <c r="Z49" s="249"/>
      <c r="AA49" s="205"/>
      <c r="AB49" s="205"/>
    </row>
    <row r="50" spans="1:28" s="228" customFormat="1" ht="1.5" customHeight="1">
      <c r="A50" s="240"/>
      <c r="B50" s="235"/>
      <c r="C50" s="235"/>
      <c r="D50" s="241"/>
      <c r="E50" s="229"/>
      <c r="F50" s="235"/>
      <c r="G50" s="243"/>
      <c r="H50" s="243"/>
      <c r="I50" s="243"/>
      <c r="J50" s="235"/>
      <c r="K50" s="235"/>
      <c r="L50" s="235"/>
      <c r="M50" s="235"/>
      <c r="N50" s="235"/>
      <c r="O50" s="235"/>
      <c r="P50" s="235"/>
      <c r="Q50" s="235"/>
      <c r="R50" s="235"/>
      <c r="S50" s="235"/>
      <c r="T50" s="235"/>
      <c r="U50" s="235"/>
      <c r="V50" s="235"/>
      <c r="W50" s="235"/>
      <c r="X50" s="235"/>
      <c r="Y50" s="235"/>
      <c r="Z50" s="236"/>
      <c r="AA50" s="227"/>
      <c r="AB50" s="227"/>
    </row>
    <row r="51" spans="1:28" ht="11.25" customHeight="1" thickBot="1">
      <c r="A51" s="244"/>
      <c r="B51" s="245"/>
      <c r="C51" s="245"/>
      <c r="D51" s="246"/>
      <c r="E51" s="247" t="s">
        <v>122</v>
      </c>
      <c r="F51" s="245"/>
      <c r="G51" s="260">
        <f>IF(G49+I49="","",IF(G49&gt;I49,2,IF(G49&lt;I49,0,IF(G49=I49,1))))</f>
        <v>1</v>
      </c>
      <c r="H51" s="261"/>
      <c r="I51" s="260">
        <f>IF(G49+I49="","",IF(G49&lt;I49,2,IF(G49&gt;I49,0,IF(G49=I49,1))))</f>
        <v>1</v>
      </c>
      <c r="J51" s="245"/>
      <c r="K51" s="245"/>
      <c r="L51" s="245"/>
      <c r="M51" s="245"/>
      <c r="N51" s="245"/>
      <c r="O51" s="245"/>
      <c r="P51" s="245"/>
      <c r="Q51" s="245"/>
      <c r="R51" s="245"/>
      <c r="S51" s="245"/>
      <c r="T51" s="245"/>
      <c r="U51" s="245"/>
      <c r="V51" s="245"/>
      <c r="W51" s="245"/>
      <c r="X51" s="245"/>
      <c r="Y51" s="245"/>
      <c r="Z51" s="250"/>
      <c r="AA51" s="205"/>
      <c r="AB51" s="205"/>
    </row>
    <row r="52" spans="1:28" s="228" customFormat="1" ht="12.75">
      <c r="A52" s="227"/>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row>
    <row r="53" spans="1:28" ht="12.75">
      <c r="A53" s="205"/>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row>
  </sheetData>
  <mergeCells count="45">
    <mergeCell ref="T5:Y5"/>
    <mergeCell ref="T3:Y3"/>
    <mergeCell ref="A1:O1"/>
    <mergeCell ref="G4:G7"/>
    <mergeCell ref="I4:I7"/>
    <mergeCell ref="A5:A7"/>
    <mergeCell ref="O5:O7"/>
    <mergeCell ref="X10:X26"/>
    <mergeCell ref="Q10:Q26"/>
    <mergeCell ref="R10:R26"/>
    <mergeCell ref="S10:S26"/>
    <mergeCell ref="T10:T26"/>
    <mergeCell ref="Y10:Y26"/>
    <mergeCell ref="G11:G14"/>
    <mergeCell ref="I11:I14"/>
    <mergeCell ref="G18:G21"/>
    <mergeCell ref="I18:I21"/>
    <mergeCell ref="G25:G28"/>
    <mergeCell ref="I25:I28"/>
    <mergeCell ref="U10:U26"/>
    <mergeCell ref="V10:V26"/>
    <mergeCell ref="W10:W26"/>
    <mergeCell ref="Q31:Q47"/>
    <mergeCell ref="G32:G35"/>
    <mergeCell ref="I32:I35"/>
    <mergeCell ref="G39:G42"/>
    <mergeCell ref="I39:I42"/>
    <mergeCell ref="R31:R47"/>
    <mergeCell ref="S31:S47"/>
    <mergeCell ref="T31:T47"/>
    <mergeCell ref="U31:U47"/>
    <mergeCell ref="V31:V47"/>
    <mergeCell ref="W31:W47"/>
    <mergeCell ref="X31:X47"/>
    <mergeCell ref="Y31:Y47"/>
    <mergeCell ref="A33:A35"/>
    <mergeCell ref="A40:A42"/>
    <mergeCell ref="O40:O42"/>
    <mergeCell ref="O33:O35"/>
    <mergeCell ref="A12:A14"/>
    <mergeCell ref="A19:A21"/>
    <mergeCell ref="A26:A28"/>
    <mergeCell ref="O26:O28"/>
    <mergeCell ref="O19:O21"/>
    <mergeCell ref="O12:O14"/>
  </mergeCells>
  <printOptions/>
  <pageMargins left="0.44" right="0.5" top="0.13" bottom="0.13" header="0.13" footer="0.1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Tabelle3"/>
  <dimension ref="A1:F410"/>
  <sheetViews>
    <sheetView workbookViewId="0" topLeftCell="A16">
      <selection activeCell="F127" sqref="F127:F130"/>
    </sheetView>
  </sheetViews>
  <sheetFormatPr defaultColWidth="11.421875" defaultRowHeight="12.75"/>
  <cols>
    <col min="1" max="1" width="23.421875" style="0" customWidth="1"/>
    <col min="2" max="2" width="11.421875" style="74" customWidth="1"/>
    <col min="3" max="3" width="11.421875" style="99" customWidth="1"/>
    <col min="4" max="4" width="22.57421875" style="0" customWidth="1"/>
    <col min="5" max="5" width="13.28125" style="0" bestFit="1" customWidth="1"/>
    <col min="6" max="6" width="30.28125" style="0" customWidth="1"/>
  </cols>
  <sheetData>
    <row r="1" spans="1:6" ht="16.5" customHeight="1" thickBot="1">
      <c r="A1" s="166" t="s">
        <v>7</v>
      </c>
      <c r="B1" s="167" t="s">
        <v>52</v>
      </c>
      <c r="C1" s="168" t="s">
        <v>54</v>
      </c>
      <c r="D1" s="167" t="s">
        <v>56</v>
      </c>
      <c r="E1" s="169">
        <f ca="1">NOW()</f>
        <v>38578.745629282406</v>
      </c>
      <c r="F1" s="170" t="s">
        <v>96</v>
      </c>
    </row>
    <row r="2" spans="1:6" ht="13.5" thickBot="1">
      <c r="A2" s="83"/>
      <c r="B2" s="84"/>
      <c r="C2" s="95"/>
      <c r="D2" s="101"/>
      <c r="E2" s="102"/>
      <c r="F2" s="335"/>
    </row>
    <row r="3" spans="1:6" ht="12.75" customHeight="1" thickBot="1">
      <c r="A3" s="85"/>
      <c r="B3" s="73"/>
      <c r="C3" s="96"/>
      <c r="D3" s="98"/>
      <c r="E3" s="90"/>
      <c r="F3" s="335"/>
    </row>
    <row r="4" spans="1:6" ht="13.5" thickBot="1">
      <c r="A4" s="85"/>
      <c r="B4" s="73"/>
      <c r="C4" s="96"/>
      <c r="D4" s="98"/>
      <c r="E4" s="90"/>
      <c r="F4" s="335"/>
    </row>
    <row r="5" spans="1:6" ht="13.5" thickBot="1">
      <c r="A5" s="85"/>
      <c r="B5" s="73"/>
      <c r="C5" s="96"/>
      <c r="D5" s="98"/>
      <c r="E5" s="90"/>
      <c r="F5" s="335"/>
    </row>
    <row r="6" spans="1:6" ht="13.5" thickBot="1">
      <c r="A6" s="85"/>
      <c r="B6" s="73"/>
      <c r="C6" s="96"/>
      <c r="D6" s="98"/>
      <c r="E6" s="90"/>
      <c r="F6" s="335"/>
    </row>
    <row r="7" spans="1:6" ht="13.5" thickBot="1">
      <c r="A7" s="85"/>
      <c r="B7" s="73"/>
      <c r="C7" s="96"/>
      <c r="D7" s="98"/>
      <c r="E7" s="90"/>
      <c r="F7" s="335"/>
    </row>
    <row r="8" spans="1:6" ht="13.5" thickBot="1">
      <c r="A8" s="85"/>
      <c r="B8" s="73"/>
      <c r="C8" s="96"/>
      <c r="D8" s="98"/>
      <c r="E8" s="90"/>
      <c r="F8" s="335"/>
    </row>
    <row r="9" spans="1:6" ht="13.5" thickBot="1">
      <c r="A9" s="93"/>
      <c r="B9" s="94"/>
      <c r="C9" s="97"/>
      <c r="D9" s="98"/>
      <c r="E9" s="90"/>
      <c r="F9" s="335"/>
    </row>
    <row r="10" spans="1:6" ht="13.5" thickBot="1">
      <c r="A10" s="88"/>
      <c r="B10" s="89"/>
      <c r="D10" s="98"/>
      <c r="E10" s="90"/>
      <c r="F10" s="335"/>
    </row>
    <row r="11" spans="1:6" ht="13.5" thickBot="1">
      <c r="A11" s="88"/>
      <c r="B11" s="89"/>
      <c r="D11" s="98"/>
      <c r="E11" s="104"/>
      <c r="F11" s="335"/>
    </row>
    <row r="12" spans="1:6" ht="13.5" thickBot="1">
      <c r="A12" s="88"/>
      <c r="B12" s="89"/>
      <c r="D12" s="98"/>
      <c r="E12" s="90"/>
      <c r="F12" s="335"/>
    </row>
    <row r="13" spans="1:6" ht="13.5" thickBot="1">
      <c r="A13" s="88"/>
      <c r="B13" s="89"/>
      <c r="D13" s="98"/>
      <c r="E13" s="103" t="e">
        <f>AVERAGE(B2:B14)</f>
        <v>#DIV/0!</v>
      </c>
      <c r="F13" s="335"/>
    </row>
    <row r="14" spans="1:6" ht="13.5" thickBot="1">
      <c r="A14" s="91"/>
      <c r="B14" s="92"/>
      <c r="C14" s="142"/>
      <c r="D14" s="105"/>
      <c r="E14" s="106" t="e">
        <f>$E$1-E13</f>
        <v>#DIV/0!</v>
      </c>
      <c r="F14" s="108"/>
    </row>
    <row r="15" spans="1:6" ht="13.5" thickBot="1">
      <c r="A15" s="86"/>
      <c r="B15" s="87"/>
      <c r="C15" s="100"/>
      <c r="D15" s="101"/>
      <c r="E15" s="102"/>
      <c r="F15" s="335"/>
    </row>
    <row r="16" spans="1:6" ht="13.5" thickBot="1">
      <c r="A16" s="88"/>
      <c r="B16" s="89"/>
      <c r="D16" s="98"/>
      <c r="E16" s="90"/>
      <c r="F16" s="335"/>
    </row>
    <row r="17" spans="1:6" ht="13.5" thickBot="1">
      <c r="A17" s="88"/>
      <c r="B17" s="89"/>
      <c r="D17" s="98"/>
      <c r="E17" s="90"/>
      <c r="F17" s="335"/>
    </row>
    <row r="18" spans="1:6" ht="13.5" thickBot="1">
      <c r="A18" s="88"/>
      <c r="B18" s="89"/>
      <c r="D18" s="98"/>
      <c r="E18" s="90"/>
      <c r="F18" s="335"/>
    </row>
    <row r="19" spans="1:6" ht="13.5" thickBot="1">
      <c r="A19" s="88"/>
      <c r="B19" s="89"/>
      <c r="D19" s="98"/>
      <c r="E19" s="103"/>
      <c r="F19" s="335"/>
    </row>
    <row r="20" spans="1:6" ht="13.5" thickBot="1">
      <c r="A20" s="88"/>
      <c r="B20" s="89"/>
      <c r="D20" s="98"/>
      <c r="E20" s="104"/>
      <c r="F20" s="335"/>
    </row>
    <row r="21" spans="1:6" ht="13.5" thickBot="1">
      <c r="A21" s="88"/>
      <c r="B21" s="89"/>
      <c r="D21" s="98"/>
      <c r="E21" s="90"/>
      <c r="F21" s="335"/>
    </row>
    <row r="22" spans="1:6" ht="13.5" thickBot="1">
      <c r="A22" s="88"/>
      <c r="B22" s="89"/>
      <c r="D22" s="98"/>
      <c r="E22" s="90"/>
      <c r="F22" s="335"/>
    </row>
    <row r="23" spans="1:6" ht="13.5" thickBot="1">
      <c r="A23" s="88"/>
      <c r="B23" s="89"/>
      <c r="D23" s="98"/>
      <c r="E23" s="90"/>
      <c r="F23" s="335"/>
    </row>
    <row r="24" spans="1:6" ht="13.5" thickBot="1">
      <c r="A24" s="88"/>
      <c r="B24" s="89"/>
      <c r="D24" s="98"/>
      <c r="E24" s="90"/>
      <c r="F24" s="335"/>
    </row>
    <row r="25" spans="1:6" ht="13.5" thickBot="1">
      <c r="A25" s="88"/>
      <c r="B25" s="89"/>
      <c r="D25" s="98"/>
      <c r="E25" s="103" t="e">
        <f>AVERAGE(B15:B26)</f>
        <v>#DIV/0!</v>
      </c>
      <c r="F25" s="335"/>
    </row>
    <row r="26" spans="1:6" ht="13.5" thickBot="1">
      <c r="A26" s="91"/>
      <c r="B26" s="92"/>
      <c r="C26" s="142"/>
      <c r="D26" s="105"/>
      <c r="E26" s="106" t="e">
        <f>$E$1-E25</f>
        <v>#DIV/0!</v>
      </c>
      <c r="F26" s="335"/>
    </row>
    <row r="27" spans="1:6" ht="13.5" thickBot="1">
      <c r="A27" s="86"/>
      <c r="B27" s="87"/>
      <c r="C27" s="100"/>
      <c r="D27" s="101"/>
      <c r="E27" s="102"/>
      <c r="F27" s="335"/>
    </row>
    <row r="28" spans="1:6" ht="13.5" thickBot="1">
      <c r="A28" s="88"/>
      <c r="B28" s="89"/>
      <c r="D28" s="98"/>
      <c r="E28" s="90"/>
      <c r="F28" s="335"/>
    </row>
    <row r="29" spans="1:6" ht="13.5" thickBot="1">
      <c r="A29" s="88"/>
      <c r="B29" s="89"/>
      <c r="D29" s="98"/>
      <c r="E29" s="90"/>
      <c r="F29" s="335"/>
    </row>
    <row r="30" spans="1:6" ht="13.5" thickBot="1">
      <c r="A30" s="88"/>
      <c r="B30" s="89"/>
      <c r="D30" s="98"/>
      <c r="E30" s="90"/>
      <c r="F30" s="335"/>
    </row>
    <row r="31" spans="1:6" ht="13.5" thickBot="1">
      <c r="A31" s="88"/>
      <c r="B31" s="89"/>
      <c r="D31" s="98"/>
      <c r="E31" s="103"/>
      <c r="F31" s="335"/>
    </row>
    <row r="32" spans="1:6" ht="13.5" thickBot="1">
      <c r="A32" s="88"/>
      <c r="B32" s="89"/>
      <c r="D32" s="98"/>
      <c r="E32" s="104"/>
      <c r="F32" s="335"/>
    </row>
    <row r="33" spans="1:6" ht="13.5" thickBot="1">
      <c r="A33" s="88"/>
      <c r="B33" s="89"/>
      <c r="D33" s="98"/>
      <c r="E33" s="90"/>
      <c r="F33" s="335"/>
    </row>
    <row r="34" spans="1:6" ht="13.5" thickBot="1">
      <c r="A34" s="88"/>
      <c r="B34" s="89"/>
      <c r="D34" s="98"/>
      <c r="E34" s="90"/>
      <c r="F34" s="335"/>
    </row>
    <row r="35" spans="1:6" ht="13.5" thickBot="1">
      <c r="A35" s="88"/>
      <c r="B35" s="89"/>
      <c r="D35" s="98"/>
      <c r="E35" s="90"/>
      <c r="F35" s="335"/>
    </row>
    <row r="36" spans="1:6" ht="13.5" thickBot="1">
      <c r="A36" s="88"/>
      <c r="B36" s="89"/>
      <c r="D36" s="98"/>
      <c r="E36" s="90"/>
      <c r="F36" s="335"/>
    </row>
    <row r="37" spans="1:6" ht="13.5" thickBot="1">
      <c r="A37" s="88"/>
      <c r="B37" s="89"/>
      <c r="D37" s="98"/>
      <c r="E37" s="103" t="e">
        <f>AVERAGE(B27:B38)</f>
        <v>#DIV/0!</v>
      </c>
      <c r="F37" s="335"/>
    </row>
    <row r="38" spans="1:6" ht="13.5" thickBot="1">
      <c r="A38" s="91"/>
      <c r="B38" s="92"/>
      <c r="C38" s="142"/>
      <c r="D38" s="105"/>
      <c r="E38" s="106" t="e">
        <f>$E$1-E37</f>
        <v>#DIV/0!</v>
      </c>
      <c r="F38" s="335"/>
    </row>
    <row r="39" spans="1:6" ht="13.5" thickBot="1">
      <c r="A39" s="86"/>
      <c r="B39" s="87"/>
      <c r="C39" s="100"/>
      <c r="D39" s="101"/>
      <c r="E39" s="107"/>
      <c r="F39" s="335"/>
    </row>
    <row r="40" spans="1:6" ht="13.5" thickBot="1">
      <c r="A40" s="88"/>
      <c r="B40" s="89"/>
      <c r="D40" s="98"/>
      <c r="E40" s="104"/>
      <c r="F40" s="335"/>
    </row>
    <row r="41" spans="1:6" ht="13.5" thickBot="1">
      <c r="A41" s="88"/>
      <c r="B41" s="89"/>
      <c r="D41" s="98"/>
      <c r="E41" s="90"/>
      <c r="F41" s="335"/>
    </row>
    <row r="42" spans="1:6" ht="13.5" thickBot="1">
      <c r="A42" s="88"/>
      <c r="B42" s="89"/>
      <c r="D42" s="98"/>
      <c r="E42" s="90"/>
      <c r="F42" s="335"/>
    </row>
    <row r="43" spans="1:6" ht="13.5" thickBot="1">
      <c r="A43" s="88"/>
      <c r="B43" s="89"/>
      <c r="D43" s="98"/>
      <c r="E43" s="103"/>
      <c r="F43" s="335"/>
    </row>
    <row r="44" spans="1:6" ht="13.5" thickBot="1">
      <c r="A44" s="88"/>
      <c r="B44" s="89"/>
      <c r="D44" s="98"/>
      <c r="E44" s="104"/>
      <c r="F44" s="335"/>
    </row>
    <row r="45" spans="1:6" ht="13.5" thickBot="1">
      <c r="A45" s="88"/>
      <c r="B45" s="89"/>
      <c r="D45" s="98"/>
      <c r="E45" s="104"/>
      <c r="F45" s="335"/>
    </row>
    <row r="46" spans="1:6" ht="13.5" thickBot="1">
      <c r="A46" s="88"/>
      <c r="B46" s="89"/>
      <c r="D46" s="98"/>
      <c r="E46" s="90"/>
      <c r="F46" s="335"/>
    </row>
    <row r="47" spans="1:6" ht="13.5" thickBot="1">
      <c r="A47" s="88"/>
      <c r="B47" s="89"/>
      <c r="D47" s="98"/>
      <c r="E47" s="90"/>
      <c r="F47" s="335"/>
    </row>
    <row r="48" spans="1:6" ht="13.5" thickBot="1">
      <c r="A48" s="88"/>
      <c r="B48" s="89"/>
      <c r="D48" s="98"/>
      <c r="E48" s="90"/>
      <c r="F48" s="335"/>
    </row>
    <row r="49" spans="1:6" ht="13.5" thickBot="1">
      <c r="A49" s="88"/>
      <c r="B49" s="89"/>
      <c r="D49" s="98"/>
      <c r="E49" s="103" t="e">
        <f>AVERAGE(B39:B50)</f>
        <v>#DIV/0!</v>
      </c>
      <c r="F49" s="335"/>
    </row>
    <row r="50" spans="1:6" ht="13.5" thickBot="1">
      <c r="A50" s="91"/>
      <c r="B50" s="92"/>
      <c r="C50" s="142"/>
      <c r="D50" s="105"/>
      <c r="E50" s="106" t="e">
        <f>$E$1-E49</f>
        <v>#DIV/0!</v>
      </c>
      <c r="F50" s="335"/>
    </row>
    <row r="51" spans="1:6" ht="13.5" thickBot="1">
      <c r="A51" s="86"/>
      <c r="B51" s="87"/>
      <c r="C51" s="100"/>
      <c r="D51" s="101"/>
      <c r="E51" s="102"/>
      <c r="F51" s="335"/>
    </row>
    <row r="52" spans="1:6" ht="13.5" thickBot="1">
      <c r="A52" s="88"/>
      <c r="B52" s="89"/>
      <c r="D52" s="98"/>
      <c r="E52" s="90"/>
      <c r="F52" s="335"/>
    </row>
    <row r="53" spans="1:6" ht="13.5" thickBot="1">
      <c r="A53" s="88"/>
      <c r="B53" s="89"/>
      <c r="D53" s="98"/>
      <c r="E53" s="90"/>
      <c r="F53" s="335"/>
    </row>
    <row r="54" spans="1:6" ht="13.5" thickBot="1">
      <c r="A54" s="88"/>
      <c r="B54" s="89"/>
      <c r="D54" s="98"/>
      <c r="E54" s="90"/>
      <c r="F54" s="335"/>
    </row>
    <row r="55" spans="1:6" ht="13.5" thickBot="1">
      <c r="A55" s="88"/>
      <c r="B55" s="89"/>
      <c r="D55" s="98"/>
      <c r="E55" s="90"/>
      <c r="F55" s="335"/>
    </row>
    <row r="56" spans="1:6" ht="13.5" thickBot="1">
      <c r="A56" s="88"/>
      <c r="B56" s="89"/>
      <c r="D56" s="98"/>
      <c r="E56" s="103"/>
      <c r="F56" s="335"/>
    </row>
    <row r="57" spans="1:6" ht="13.5" thickBot="1">
      <c r="A57" s="88"/>
      <c r="B57" s="89"/>
      <c r="D57" s="98"/>
      <c r="E57" s="104"/>
      <c r="F57" s="335"/>
    </row>
    <row r="58" spans="1:6" ht="13.5" thickBot="1">
      <c r="A58" s="88"/>
      <c r="B58" s="89"/>
      <c r="D58" s="98"/>
      <c r="E58" s="104"/>
      <c r="F58" s="335"/>
    </row>
    <row r="59" spans="1:6" ht="13.5" thickBot="1">
      <c r="A59" s="88"/>
      <c r="B59" s="89"/>
      <c r="D59" s="98"/>
      <c r="E59" s="90"/>
      <c r="F59" s="335"/>
    </row>
    <row r="60" spans="1:6" ht="13.5" thickBot="1">
      <c r="A60" s="88"/>
      <c r="B60" s="89"/>
      <c r="D60" s="98"/>
      <c r="E60" s="90"/>
      <c r="F60" s="335"/>
    </row>
    <row r="61" spans="1:6" ht="13.5" thickBot="1">
      <c r="A61" s="88"/>
      <c r="B61" s="89"/>
      <c r="D61" s="98"/>
      <c r="E61" s="103" t="e">
        <f>AVERAGE(B51:B62)</f>
        <v>#DIV/0!</v>
      </c>
      <c r="F61" s="335"/>
    </row>
    <row r="62" spans="1:6" ht="13.5" thickBot="1">
      <c r="A62" s="91"/>
      <c r="B62" s="92"/>
      <c r="C62" s="142"/>
      <c r="D62" s="105"/>
      <c r="E62" s="106" t="e">
        <f>$E$1-E61</f>
        <v>#DIV/0!</v>
      </c>
      <c r="F62" s="335"/>
    </row>
    <row r="63" spans="1:6" ht="13.5" thickBot="1">
      <c r="A63" s="86"/>
      <c r="B63" s="87"/>
      <c r="C63" s="100"/>
      <c r="D63" s="101"/>
      <c r="E63" s="102"/>
      <c r="F63" s="335"/>
    </row>
    <row r="64" spans="1:6" ht="13.5" thickBot="1">
      <c r="A64" s="88"/>
      <c r="B64" s="89"/>
      <c r="D64" s="98"/>
      <c r="E64" s="90"/>
      <c r="F64" s="335"/>
    </row>
    <row r="65" spans="1:6" ht="13.5" thickBot="1">
      <c r="A65" s="88"/>
      <c r="B65" s="89"/>
      <c r="D65" s="98"/>
      <c r="E65" s="90"/>
      <c r="F65" s="335"/>
    </row>
    <row r="66" spans="1:6" ht="13.5" thickBot="1">
      <c r="A66" s="88"/>
      <c r="B66" s="89"/>
      <c r="D66" s="98"/>
      <c r="E66" s="90"/>
      <c r="F66" s="335"/>
    </row>
    <row r="67" spans="1:6" ht="13.5" thickBot="1">
      <c r="A67" s="88"/>
      <c r="B67" s="89"/>
      <c r="D67" s="98"/>
      <c r="E67" s="103"/>
      <c r="F67" s="335"/>
    </row>
    <row r="68" spans="1:6" ht="13.5" thickBot="1">
      <c r="A68" s="88"/>
      <c r="B68" s="89"/>
      <c r="D68" s="98"/>
      <c r="E68" s="104"/>
      <c r="F68" s="335"/>
    </row>
    <row r="69" spans="1:6" ht="13.5" thickBot="1">
      <c r="A69" s="88"/>
      <c r="B69" s="89"/>
      <c r="D69" s="98"/>
      <c r="E69" s="90"/>
      <c r="F69" s="335"/>
    </row>
    <row r="70" spans="1:6" ht="13.5" thickBot="1">
      <c r="A70" s="88"/>
      <c r="B70" s="89"/>
      <c r="D70" s="98"/>
      <c r="E70" s="90"/>
      <c r="F70" s="335"/>
    </row>
    <row r="71" spans="1:6" ht="13.5" thickBot="1">
      <c r="A71" s="88"/>
      <c r="B71" s="89"/>
      <c r="D71" s="98"/>
      <c r="E71" s="90"/>
      <c r="F71" s="335"/>
    </row>
    <row r="72" spans="1:6" ht="13.5" thickBot="1">
      <c r="A72" s="88"/>
      <c r="B72" s="89"/>
      <c r="D72" s="98"/>
      <c r="E72" s="90"/>
      <c r="F72" s="335"/>
    </row>
    <row r="73" spans="1:6" ht="13.5" thickBot="1">
      <c r="A73" s="88"/>
      <c r="B73" s="89"/>
      <c r="D73" s="98"/>
      <c r="E73" s="103" t="e">
        <f>AVERAGE(B63:B74)</f>
        <v>#DIV/0!</v>
      </c>
      <c r="F73" s="335"/>
    </row>
    <row r="74" spans="1:6" ht="13.5" thickBot="1">
      <c r="A74" s="91"/>
      <c r="B74" s="92"/>
      <c r="C74" s="142"/>
      <c r="D74" s="105"/>
      <c r="E74" s="106" t="e">
        <f>$E$1-E73</f>
        <v>#DIV/0!</v>
      </c>
      <c r="F74" s="335"/>
    </row>
    <row r="75" spans="1:6" ht="13.5" thickBot="1">
      <c r="A75" s="86"/>
      <c r="B75" s="87"/>
      <c r="C75" s="100"/>
      <c r="D75" s="101"/>
      <c r="E75" s="102"/>
      <c r="F75" s="335"/>
    </row>
    <row r="76" spans="1:6" ht="13.5" thickBot="1">
      <c r="A76" s="88"/>
      <c r="B76" s="89"/>
      <c r="D76" s="98"/>
      <c r="E76" s="90"/>
      <c r="F76" s="335"/>
    </row>
    <row r="77" spans="1:6" ht="13.5" thickBot="1">
      <c r="A77" s="88"/>
      <c r="B77" s="89"/>
      <c r="D77" s="98"/>
      <c r="E77" s="90"/>
      <c r="F77" s="335"/>
    </row>
    <row r="78" spans="1:6" ht="13.5" thickBot="1">
      <c r="A78" s="88"/>
      <c r="B78" s="89"/>
      <c r="D78" s="98"/>
      <c r="E78" s="90"/>
      <c r="F78" s="335"/>
    </row>
    <row r="79" spans="1:6" ht="13.5" thickBot="1">
      <c r="A79" s="88"/>
      <c r="B79" s="89"/>
      <c r="D79" s="98"/>
      <c r="E79" s="90"/>
      <c r="F79" s="335"/>
    </row>
    <row r="80" spans="1:6" ht="13.5" thickBot="1">
      <c r="A80" s="88"/>
      <c r="B80" s="89"/>
      <c r="D80" s="98"/>
      <c r="E80" s="103"/>
      <c r="F80" s="335"/>
    </row>
    <row r="81" spans="1:6" ht="13.5" thickBot="1">
      <c r="A81" s="88"/>
      <c r="B81" s="89"/>
      <c r="D81" s="98"/>
      <c r="E81" s="104"/>
      <c r="F81" s="335"/>
    </row>
    <row r="82" spans="1:6" ht="13.5" thickBot="1">
      <c r="A82" s="88"/>
      <c r="B82" s="89"/>
      <c r="D82" s="98"/>
      <c r="E82" s="90"/>
      <c r="F82" s="335"/>
    </row>
    <row r="83" spans="1:6" ht="13.5" thickBot="1">
      <c r="A83" s="88"/>
      <c r="B83" s="89"/>
      <c r="D83" s="98"/>
      <c r="E83" s="90"/>
      <c r="F83" s="335"/>
    </row>
    <row r="84" spans="1:6" ht="13.5" thickBot="1">
      <c r="A84" s="88"/>
      <c r="B84" s="89"/>
      <c r="D84" s="98"/>
      <c r="E84" s="90"/>
      <c r="F84" s="335"/>
    </row>
    <row r="85" spans="1:6" ht="13.5" thickBot="1">
      <c r="A85" s="88"/>
      <c r="B85" s="89"/>
      <c r="D85" s="98"/>
      <c r="E85" s="103" t="e">
        <f>AVERAGE(B75:B86)</f>
        <v>#DIV/0!</v>
      </c>
      <c r="F85" s="335"/>
    </row>
    <row r="86" spans="1:6" ht="13.5" thickBot="1">
      <c r="A86" s="91"/>
      <c r="B86" s="92"/>
      <c r="C86" s="142"/>
      <c r="D86" s="105"/>
      <c r="E86" s="106" t="e">
        <f>$E$1-E85</f>
        <v>#DIV/0!</v>
      </c>
      <c r="F86" s="335"/>
    </row>
    <row r="87" spans="1:6" ht="13.5" thickBot="1">
      <c r="A87" s="86"/>
      <c r="B87" s="87"/>
      <c r="C87" s="100"/>
      <c r="D87" s="101"/>
      <c r="E87" s="102"/>
      <c r="F87" s="335"/>
    </row>
    <row r="88" spans="1:6" ht="13.5" thickBot="1">
      <c r="A88" s="88"/>
      <c r="B88" s="89"/>
      <c r="D88" s="98"/>
      <c r="E88" s="90"/>
      <c r="F88" s="335"/>
    </row>
    <row r="89" spans="1:6" ht="13.5" thickBot="1">
      <c r="A89" s="88"/>
      <c r="B89" s="89"/>
      <c r="D89" s="98"/>
      <c r="E89" s="90"/>
      <c r="F89" s="335"/>
    </row>
    <row r="90" spans="1:6" ht="13.5" thickBot="1">
      <c r="A90" s="88"/>
      <c r="B90" s="89"/>
      <c r="D90" s="98"/>
      <c r="E90" s="90"/>
      <c r="F90" s="335"/>
    </row>
    <row r="91" spans="1:6" ht="13.5" thickBot="1">
      <c r="A91" s="88"/>
      <c r="B91" s="89"/>
      <c r="D91" s="98"/>
      <c r="E91" s="90"/>
      <c r="F91" s="335"/>
    </row>
    <row r="92" spans="1:6" ht="13.5" thickBot="1">
      <c r="A92" s="88"/>
      <c r="B92" s="89"/>
      <c r="D92" s="98"/>
      <c r="E92" s="103"/>
      <c r="F92" s="335"/>
    </row>
    <row r="93" spans="1:6" ht="13.5" thickBot="1">
      <c r="A93" s="88"/>
      <c r="B93" s="89"/>
      <c r="D93" s="98"/>
      <c r="E93" s="104"/>
      <c r="F93" s="335"/>
    </row>
    <row r="94" spans="1:6" ht="13.5" thickBot="1">
      <c r="A94" s="88"/>
      <c r="B94" s="89"/>
      <c r="D94" s="98"/>
      <c r="E94" s="90"/>
      <c r="F94" s="335"/>
    </row>
    <row r="95" spans="1:6" ht="13.5" thickBot="1">
      <c r="A95" s="88"/>
      <c r="B95" s="89"/>
      <c r="D95" s="98"/>
      <c r="E95" s="90"/>
      <c r="F95" s="335"/>
    </row>
    <row r="96" spans="1:6" ht="13.5" thickBot="1">
      <c r="A96" s="88"/>
      <c r="B96" s="89"/>
      <c r="D96" s="98"/>
      <c r="E96" s="90"/>
      <c r="F96" s="335"/>
    </row>
    <row r="97" spans="1:6" ht="13.5" thickBot="1">
      <c r="A97" s="88"/>
      <c r="B97" s="89"/>
      <c r="D97" s="98"/>
      <c r="E97" s="103" t="e">
        <f>AVERAGE(B87:B98)</f>
        <v>#DIV/0!</v>
      </c>
      <c r="F97" s="335"/>
    </row>
    <row r="98" spans="1:6" ht="13.5" thickBot="1">
      <c r="A98" s="91"/>
      <c r="B98" s="92"/>
      <c r="C98" s="142"/>
      <c r="D98" s="105"/>
      <c r="E98" s="106" t="e">
        <f>$E$1-E97</f>
        <v>#DIV/0!</v>
      </c>
      <c r="F98" s="335"/>
    </row>
    <row r="99" spans="1:6" ht="13.5" thickBot="1">
      <c r="A99" s="86"/>
      <c r="B99" s="87"/>
      <c r="C99" s="100"/>
      <c r="D99" s="101"/>
      <c r="E99" s="102"/>
      <c r="F99" s="335"/>
    </row>
    <row r="100" spans="1:6" ht="13.5" thickBot="1">
      <c r="A100" s="88"/>
      <c r="B100" s="89"/>
      <c r="D100" s="98"/>
      <c r="E100" s="90"/>
      <c r="F100" s="335"/>
    </row>
    <row r="101" spans="1:6" ht="13.5" thickBot="1">
      <c r="A101" s="88"/>
      <c r="B101" s="89"/>
      <c r="D101" s="98"/>
      <c r="E101" s="90"/>
      <c r="F101" s="335"/>
    </row>
    <row r="102" spans="1:6" ht="13.5" thickBot="1">
      <c r="A102" s="88"/>
      <c r="B102" s="89"/>
      <c r="D102" s="98"/>
      <c r="E102" s="90"/>
      <c r="F102" s="335"/>
    </row>
    <row r="103" spans="1:6" ht="13.5" thickBot="1">
      <c r="A103" s="88"/>
      <c r="B103" s="89"/>
      <c r="D103" s="98"/>
      <c r="E103" s="90"/>
      <c r="F103" s="335"/>
    </row>
    <row r="104" spans="1:6" ht="13.5" thickBot="1">
      <c r="A104" s="88"/>
      <c r="B104" s="89"/>
      <c r="D104" s="98"/>
      <c r="E104" s="90"/>
      <c r="F104" s="335"/>
    </row>
    <row r="105" spans="1:6" ht="13.5" thickBot="1">
      <c r="A105" s="88"/>
      <c r="B105" s="89"/>
      <c r="D105" s="98"/>
      <c r="E105" s="90"/>
      <c r="F105" s="335"/>
    </row>
    <row r="106" spans="1:6" ht="13.5" thickBot="1">
      <c r="A106" s="88"/>
      <c r="B106" s="89"/>
      <c r="D106" s="98"/>
      <c r="E106" s="90"/>
      <c r="F106" s="335"/>
    </row>
    <row r="107" spans="1:6" ht="13.5" thickBot="1">
      <c r="A107" s="88"/>
      <c r="B107" s="89"/>
      <c r="D107" s="98"/>
      <c r="E107" s="103"/>
      <c r="F107" s="335"/>
    </row>
    <row r="108" spans="1:6" ht="13.5" thickBot="1">
      <c r="A108" s="88"/>
      <c r="B108" s="89"/>
      <c r="D108" s="98"/>
      <c r="E108" s="104"/>
      <c r="F108" s="335"/>
    </row>
    <row r="109" spans="1:6" ht="13.5" thickBot="1">
      <c r="A109" s="88"/>
      <c r="B109" s="89"/>
      <c r="D109" s="98"/>
      <c r="E109" s="103" t="e">
        <f>AVERAGE(B99:B110)</f>
        <v>#DIV/0!</v>
      </c>
      <c r="F109" s="335"/>
    </row>
    <row r="110" spans="1:6" ht="13.5" thickBot="1">
      <c r="A110" s="91"/>
      <c r="B110" s="92"/>
      <c r="C110" s="142"/>
      <c r="D110" s="105"/>
      <c r="E110" s="106" t="e">
        <f>$E$1-E109</f>
        <v>#DIV/0!</v>
      </c>
      <c r="F110" s="335"/>
    </row>
    <row r="111" spans="1:6" ht="13.5" thickBot="1">
      <c r="A111" s="86"/>
      <c r="B111" s="87"/>
      <c r="C111" s="100"/>
      <c r="D111" s="101"/>
      <c r="E111" s="102"/>
      <c r="F111" s="335"/>
    </row>
    <row r="112" spans="1:6" ht="13.5" thickBot="1">
      <c r="A112" s="88"/>
      <c r="B112" s="89"/>
      <c r="D112" s="98"/>
      <c r="E112" s="90"/>
      <c r="F112" s="335"/>
    </row>
    <row r="113" spans="1:6" ht="13.5" thickBot="1">
      <c r="A113" s="88"/>
      <c r="B113" s="89"/>
      <c r="D113" s="98"/>
      <c r="E113" s="90"/>
      <c r="F113" s="335"/>
    </row>
    <row r="114" spans="1:6" ht="13.5" thickBot="1">
      <c r="A114" s="88"/>
      <c r="B114" s="89"/>
      <c r="D114" s="98"/>
      <c r="E114" s="90"/>
      <c r="F114" s="335"/>
    </row>
    <row r="115" spans="1:6" ht="13.5" thickBot="1">
      <c r="A115" s="88"/>
      <c r="B115" s="89"/>
      <c r="D115" s="98"/>
      <c r="E115" s="90"/>
      <c r="F115" s="335"/>
    </row>
    <row r="116" spans="1:6" ht="13.5" thickBot="1">
      <c r="A116" s="88"/>
      <c r="B116" s="89"/>
      <c r="D116" s="98"/>
      <c r="E116" s="103"/>
      <c r="F116" s="335"/>
    </row>
    <row r="117" spans="1:6" ht="13.5" thickBot="1">
      <c r="A117" s="88"/>
      <c r="B117" s="89"/>
      <c r="D117" s="98"/>
      <c r="E117" s="104"/>
      <c r="F117" s="335"/>
    </row>
    <row r="118" spans="1:6" ht="13.5" thickBot="1">
      <c r="A118" s="88"/>
      <c r="B118" s="89"/>
      <c r="D118" s="98"/>
      <c r="E118" s="90"/>
      <c r="F118" s="335"/>
    </row>
    <row r="119" spans="1:6" ht="13.5" thickBot="1">
      <c r="A119" s="88"/>
      <c r="B119" s="89"/>
      <c r="D119" s="98"/>
      <c r="E119" s="90"/>
      <c r="F119" s="335"/>
    </row>
    <row r="120" spans="1:6" ht="13.5" thickBot="1">
      <c r="A120" s="88"/>
      <c r="B120" s="89"/>
      <c r="D120" s="98"/>
      <c r="E120" s="90"/>
      <c r="F120" s="335"/>
    </row>
    <row r="121" spans="1:6" ht="13.5" thickBot="1">
      <c r="A121" s="88"/>
      <c r="B121" s="89"/>
      <c r="D121" s="98"/>
      <c r="E121" s="103" t="e">
        <f>AVERAGE(B111:B122)</f>
        <v>#DIV/0!</v>
      </c>
      <c r="F121" s="335"/>
    </row>
    <row r="122" spans="1:6" ht="13.5" thickBot="1">
      <c r="A122" s="91"/>
      <c r="B122" s="92"/>
      <c r="C122" s="142"/>
      <c r="D122" s="105"/>
      <c r="E122" s="106" t="e">
        <f>$E$1-E121</f>
        <v>#DIV/0!</v>
      </c>
      <c r="F122" s="335"/>
    </row>
    <row r="123" spans="1:6" ht="13.5" thickBot="1">
      <c r="A123" s="86"/>
      <c r="B123" s="87"/>
      <c r="C123" s="100"/>
      <c r="D123" s="101"/>
      <c r="E123" s="102"/>
      <c r="F123" s="335"/>
    </row>
    <row r="124" spans="1:6" ht="13.5" thickBot="1">
      <c r="A124" s="88"/>
      <c r="B124" s="89"/>
      <c r="D124" s="98"/>
      <c r="E124" s="90"/>
      <c r="F124" s="335"/>
    </row>
    <row r="125" spans="1:6" ht="13.5" thickBot="1">
      <c r="A125" s="88"/>
      <c r="B125" s="89"/>
      <c r="D125" s="98"/>
      <c r="E125" s="90"/>
      <c r="F125" s="335"/>
    </row>
    <row r="126" spans="1:6" ht="13.5" thickBot="1">
      <c r="A126" s="88"/>
      <c r="B126" s="89"/>
      <c r="D126" s="98"/>
      <c r="E126" s="90"/>
      <c r="F126" s="335"/>
    </row>
    <row r="127" spans="1:6" ht="13.5" thickBot="1">
      <c r="A127" s="88"/>
      <c r="B127" s="89"/>
      <c r="D127" s="98"/>
      <c r="E127" s="90"/>
      <c r="F127" s="335"/>
    </row>
    <row r="128" spans="1:6" ht="13.5" thickBot="1">
      <c r="A128" s="88"/>
      <c r="B128" s="89"/>
      <c r="D128" s="98"/>
      <c r="E128" s="103"/>
      <c r="F128" s="335"/>
    </row>
    <row r="129" spans="1:6" ht="13.5" thickBot="1">
      <c r="A129" s="88"/>
      <c r="B129" s="89"/>
      <c r="D129" s="98"/>
      <c r="E129" s="104"/>
      <c r="F129" s="335"/>
    </row>
    <row r="130" spans="1:6" ht="13.5" thickBot="1">
      <c r="A130" s="88"/>
      <c r="B130" s="89"/>
      <c r="D130" s="98"/>
      <c r="E130" s="90"/>
      <c r="F130" s="335"/>
    </row>
    <row r="131" spans="1:6" ht="13.5" thickBot="1">
      <c r="A131" s="88"/>
      <c r="B131" s="89"/>
      <c r="D131" s="98"/>
      <c r="E131" s="90"/>
      <c r="F131" s="335"/>
    </row>
    <row r="132" spans="1:6" ht="13.5" thickBot="1">
      <c r="A132" s="88"/>
      <c r="B132" s="89"/>
      <c r="D132" s="98"/>
      <c r="E132" s="90"/>
      <c r="F132" s="335"/>
    </row>
    <row r="133" spans="1:6" ht="13.5" thickBot="1">
      <c r="A133" s="88"/>
      <c r="B133" s="89"/>
      <c r="D133" s="98"/>
      <c r="E133" s="103" t="e">
        <f>AVERAGE(B123:B134)</f>
        <v>#DIV/0!</v>
      </c>
      <c r="F133" s="335"/>
    </row>
    <row r="134" spans="1:6" ht="13.5" thickBot="1">
      <c r="A134" s="91"/>
      <c r="B134" s="92"/>
      <c r="C134" s="142"/>
      <c r="D134" s="105"/>
      <c r="E134" s="106" t="e">
        <f>$E$1-E133</f>
        <v>#DIV/0!</v>
      </c>
      <c r="F134" s="335"/>
    </row>
    <row r="135" spans="1:6" ht="13.5" thickBot="1">
      <c r="A135" s="86"/>
      <c r="B135" s="87"/>
      <c r="C135" s="100"/>
      <c r="D135" s="101"/>
      <c r="E135" s="102"/>
      <c r="F135" s="335"/>
    </row>
    <row r="136" spans="1:6" ht="13.5" thickBot="1">
      <c r="A136" s="88"/>
      <c r="B136" s="89"/>
      <c r="D136" s="98"/>
      <c r="E136" s="90"/>
      <c r="F136" s="335"/>
    </row>
    <row r="137" spans="1:6" ht="13.5" thickBot="1">
      <c r="A137" s="88"/>
      <c r="B137" s="89"/>
      <c r="D137" s="98"/>
      <c r="E137" s="90"/>
      <c r="F137" s="335"/>
    </row>
    <row r="138" spans="1:6" ht="13.5" thickBot="1">
      <c r="A138" s="88"/>
      <c r="B138" s="89"/>
      <c r="D138" s="98"/>
      <c r="E138" s="90"/>
      <c r="F138" s="335"/>
    </row>
    <row r="139" spans="1:6" ht="13.5" thickBot="1">
      <c r="A139" s="88"/>
      <c r="B139" s="89"/>
      <c r="D139" s="98"/>
      <c r="E139" s="90"/>
      <c r="F139" s="335"/>
    </row>
    <row r="140" spans="1:6" ht="13.5" thickBot="1">
      <c r="A140" s="88"/>
      <c r="B140" s="89"/>
      <c r="D140" s="98"/>
      <c r="E140" s="103"/>
      <c r="F140" s="335"/>
    </row>
    <row r="141" spans="1:6" ht="13.5" thickBot="1">
      <c r="A141" s="88"/>
      <c r="B141" s="89"/>
      <c r="D141" s="98"/>
      <c r="E141" s="104"/>
      <c r="F141" s="335"/>
    </row>
    <row r="142" spans="1:6" ht="13.5" thickBot="1">
      <c r="A142" s="88"/>
      <c r="B142" s="89"/>
      <c r="D142" s="98"/>
      <c r="E142" s="90"/>
      <c r="F142" s="335"/>
    </row>
    <row r="143" spans="1:6" ht="13.5" thickBot="1">
      <c r="A143" s="88"/>
      <c r="B143" s="89"/>
      <c r="D143" s="98"/>
      <c r="E143" s="90"/>
      <c r="F143" s="335"/>
    </row>
    <row r="144" spans="1:6" ht="13.5" thickBot="1">
      <c r="A144" s="88"/>
      <c r="B144" s="89"/>
      <c r="D144" s="98"/>
      <c r="E144" s="90"/>
      <c r="F144" s="335"/>
    </row>
    <row r="145" spans="1:6" ht="13.5" thickBot="1">
      <c r="A145" s="88"/>
      <c r="B145" s="89"/>
      <c r="D145" s="98"/>
      <c r="E145" s="103" t="e">
        <f>AVERAGE(B135:B146)</f>
        <v>#DIV/0!</v>
      </c>
      <c r="F145" s="335"/>
    </row>
    <row r="146" spans="1:6" ht="13.5" thickBot="1">
      <c r="A146" s="91"/>
      <c r="B146" s="92"/>
      <c r="C146" s="142"/>
      <c r="D146" s="105"/>
      <c r="E146" s="106" t="e">
        <f>$E$1-E145</f>
        <v>#DIV/0!</v>
      </c>
      <c r="F146" s="335"/>
    </row>
    <row r="147" spans="1:6" ht="13.5" thickBot="1">
      <c r="A147" s="86"/>
      <c r="B147" s="87"/>
      <c r="C147" s="100"/>
      <c r="D147" s="101"/>
      <c r="E147" s="102"/>
      <c r="F147" s="335"/>
    </row>
    <row r="148" spans="1:6" ht="13.5" thickBot="1">
      <c r="A148" s="88"/>
      <c r="B148" s="89"/>
      <c r="D148" s="98"/>
      <c r="E148" s="90"/>
      <c r="F148" s="335"/>
    </row>
    <row r="149" spans="1:6" ht="13.5" thickBot="1">
      <c r="A149" s="88"/>
      <c r="B149" s="89"/>
      <c r="D149" s="98"/>
      <c r="E149" s="90"/>
      <c r="F149" s="335"/>
    </row>
    <row r="150" spans="1:6" ht="13.5" thickBot="1">
      <c r="A150" s="88"/>
      <c r="B150" s="89"/>
      <c r="D150" s="98"/>
      <c r="E150" s="90"/>
      <c r="F150" s="335"/>
    </row>
    <row r="151" spans="1:6" ht="13.5" thickBot="1">
      <c r="A151" s="88"/>
      <c r="B151" s="89"/>
      <c r="D151" s="98"/>
      <c r="E151" s="90"/>
      <c r="F151" s="335"/>
    </row>
    <row r="152" spans="1:6" ht="13.5" thickBot="1">
      <c r="A152" s="88"/>
      <c r="B152" s="89"/>
      <c r="D152" s="98"/>
      <c r="E152" s="103"/>
      <c r="F152" s="335"/>
    </row>
    <row r="153" spans="1:6" ht="13.5" thickBot="1">
      <c r="A153" s="88"/>
      <c r="B153" s="89"/>
      <c r="D153" s="98"/>
      <c r="E153" s="104"/>
      <c r="F153" s="335"/>
    </row>
    <row r="154" spans="1:6" ht="13.5" thickBot="1">
      <c r="A154" s="88"/>
      <c r="B154" s="89"/>
      <c r="D154" s="98"/>
      <c r="E154" s="90"/>
      <c r="F154" s="335"/>
    </row>
    <row r="155" spans="1:6" ht="13.5" thickBot="1">
      <c r="A155" s="88"/>
      <c r="B155" s="89"/>
      <c r="D155" s="98"/>
      <c r="E155" s="90"/>
      <c r="F155" s="335"/>
    </row>
    <row r="156" spans="1:6" ht="13.5" thickBot="1">
      <c r="A156" s="88"/>
      <c r="B156" s="89"/>
      <c r="D156" s="98"/>
      <c r="E156" s="90"/>
      <c r="F156" s="335"/>
    </row>
    <row r="157" spans="1:6" ht="13.5" thickBot="1">
      <c r="A157" s="88"/>
      <c r="B157" s="89"/>
      <c r="D157" s="98"/>
      <c r="E157" s="103" t="e">
        <f>AVERAGE(B147:B158)</f>
        <v>#DIV/0!</v>
      </c>
      <c r="F157" s="335"/>
    </row>
    <row r="158" spans="1:6" ht="13.5" thickBot="1">
      <c r="A158" s="91"/>
      <c r="B158" s="92"/>
      <c r="C158" s="142"/>
      <c r="D158" s="105"/>
      <c r="E158" s="106" t="e">
        <f>$E$1-E157</f>
        <v>#DIV/0!</v>
      </c>
      <c r="F158" s="335"/>
    </row>
    <row r="159" spans="1:6" ht="13.5" thickBot="1">
      <c r="A159" s="86"/>
      <c r="B159" s="87"/>
      <c r="C159" s="100"/>
      <c r="D159" s="101"/>
      <c r="E159" s="102"/>
      <c r="F159" s="335"/>
    </row>
    <row r="160" spans="1:6" ht="13.5" thickBot="1">
      <c r="A160" s="88"/>
      <c r="B160" s="89"/>
      <c r="D160" s="98"/>
      <c r="E160" s="90"/>
      <c r="F160" s="335"/>
    </row>
    <row r="161" spans="1:6" ht="13.5" thickBot="1">
      <c r="A161" s="88"/>
      <c r="B161" s="89"/>
      <c r="D161" s="98"/>
      <c r="E161" s="90"/>
      <c r="F161" s="335"/>
    </row>
    <row r="162" spans="1:6" ht="13.5" thickBot="1">
      <c r="A162" s="88"/>
      <c r="B162" s="89"/>
      <c r="D162" s="98"/>
      <c r="E162" s="90"/>
      <c r="F162" s="335"/>
    </row>
    <row r="163" spans="1:6" ht="13.5" thickBot="1">
      <c r="A163" s="88"/>
      <c r="B163" s="89"/>
      <c r="D163" s="98"/>
      <c r="E163" s="90"/>
      <c r="F163" s="335"/>
    </row>
    <row r="164" spans="1:6" ht="13.5" thickBot="1">
      <c r="A164" s="88"/>
      <c r="B164" s="89"/>
      <c r="D164" s="98"/>
      <c r="E164" s="103"/>
      <c r="F164" s="335"/>
    </row>
    <row r="165" spans="1:6" ht="13.5" thickBot="1">
      <c r="A165" s="88"/>
      <c r="B165" s="89"/>
      <c r="D165" s="98"/>
      <c r="E165" s="104"/>
      <c r="F165" s="335"/>
    </row>
    <row r="166" spans="1:6" ht="13.5" thickBot="1">
      <c r="A166" s="88"/>
      <c r="B166" s="89"/>
      <c r="D166" s="98"/>
      <c r="E166" s="90"/>
      <c r="F166" s="335"/>
    </row>
    <row r="167" spans="1:6" ht="13.5" thickBot="1">
      <c r="A167" s="88"/>
      <c r="B167" s="89"/>
      <c r="D167" s="98"/>
      <c r="E167" s="90"/>
      <c r="F167" s="335"/>
    </row>
    <row r="168" spans="1:6" ht="13.5" thickBot="1">
      <c r="A168" s="88"/>
      <c r="B168" s="89"/>
      <c r="D168" s="98"/>
      <c r="E168" s="90"/>
      <c r="F168" s="335"/>
    </row>
    <row r="169" spans="1:6" ht="13.5" thickBot="1">
      <c r="A169" s="88"/>
      <c r="B169" s="89"/>
      <c r="D169" s="98"/>
      <c r="E169" s="103" t="e">
        <f>AVERAGE(B159:B170)</f>
        <v>#DIV/0!</v>
      </c>
      <c r="F169" s="335"/>
    </row>
    <row r="170" spans="1:6" ht="13.5" thickBot="1">
      <c r="A170" s="91"/>
      <c r="B170" s="92"/>
      <c r="C170" s="142"/>
      <c r="D170" s="105"/>
      <c r="E170" s="106" t="e">
        <f>$E$1-E169</f>
        <v>#DIV/0!</v>
      </c>
      <c r="F170" s="335"/>
    </row>
    <row r="171" spans="1:6" ht="13.5" thickBot="1">
      <c r="A171" s="86"/>
      <c r="B171" s="87"/>
      <c r="C171" s="100"/>
      <c r="D171" s="101"/>
      <c r="E171" s="102"/>
      <c r="F171" s="335"/>
    </row>
    <row r="172" spans="1:6" ht="13.5" thickBot="1">
      <c r="A172" s="88"/>
      <c r="B172" s="89"/>
      <c r="D172" s="98"/>
      <c r="E172" s="90"/>
      <c r="F172" s="335"/>
    </row>
    <row r="173" spans="1:6" ht="13.5" thickBot="1">
      <c r="A173" s="88"/>
      <c r="B173" s="89"/>
      <c r="D173" s="98"/>
      <c r="E173" s="90"/>
      <c r="F173" s="335"/>
    </row>
    <row r="174" spans="1:6" ht="13.5" thickBot="1">
      <c r="A174" s="88"/>
      <c r="B174" s="89"/>
      <c r="D174" s="98"/>
      <c r="E174" s="90"/>
      <c r="F174" s="335"/>
    </row>
    <row r="175" spans="1:6" ht="13.5" thickBot="1">
      <c r="A175" s="88"/>
      <c r="B175" s="89"/>
      <c r="D175" s="98"/>
      <c r="E175" s="90"/>
      <c r="F175" s="335"/>
    </row>
    <row r="176" spans="1:6" ht="13.5" thickBot="1">
      <c r="A176" s="88"/>
      <c r="B176" s="89"/>
      <c r="D176" s="98"/>
      <c r="E176" s="103"/>
      <c r="F176" s="335"/>
    </row>
    <row r="177" spans="1:6" ht="13.5" thickBot="1">
      <c r="A177" s="88"/>
      <c r="B177" s="89"/>
      <c r="D177" s="98"/>
      <c r="E177" s="104"/>
      <c r="F177" s="335"/>
    </row>
    <row r="178" spans="1:6" ht="13.5" thickBot="1">
      <c r="A178" s="88"/>
      <c r="B178" s="89"/>
      <c r="D178" s="98"/>
      <c r="E178" s="90"/>
      <c r="F178" s="335"/>
    </row>
    <row r="179" spans="1:6" ht="13.5" thickBot="1">
      <c r="A179" s="88"/>
      <c r="B179" s="89"/>
      <c r="D179" s="98"/>
      <c r="E179" s="90"/>
      <c r="F179" s="335"/>
    </row>
    <row r="180" spans="1:6" ht="13.5" thickBot="1">
      <c r="A180" s="88"/>
      <c r="B180" s="89"/>
      <c r="D180" s="98"/>
      <c r="E180" s="90"/>
      <c r="F180" s="335"/>
    </row>
    <row r="181" spans="1:6" ht="13.5" thickBot="1">
      <c r="A181" s="88"/>
      <c r="B181" s="89"/>
      <c r="D181" s="98"/>
      <c r="E181" s="103" t="e">
        <f>AVERAGE(B171:B182)</f>
        <v>#DIV/0!</v>
      </c>
      <c r="F181" s="335"/>
    </row>
    <row r="182" spans="1:6" ht="13.5" thickBot="1">
      <c r="A182" s="91"/>
      <c r="B182" s="92"/>
      <c r="C182" s="142"/>
      <c r="D182" s="105"/>
      <c r="E182" s="106" t="e">
        <f>$E$1-E181</f>
        <v>#DIV/0!</v>
      </c>
      <c r="F182" s="335"/>
    </row>
    <row r="183" spans="1:6" ht="13.5" thickBot="1">
      <c r="A183" s="86"/>
      <c r="B183" s="87"/>
      <c r="C183" s="100"/>
      <c r="D183" s="101"/>
      <c r="E183" s="102"/>
      <c r="F183" s="335"/>
    </row>
    <row r="184" spans="1:6" ht="13.5" thickBot="1">
      <c r="A184" s="88"/>
      <c r="B184" s="89"/>
      <c r="D184" s="98"/>
      <c r="E184" s="90"/>
      <c r="F184" s="335"/>
    </row>
    <row r="185" spans="1:6" ht="13.5" thickBot="1">
      <c r="A185" s="88"/>
      <c r="B185" s="89"/>
      <c r="D185" s="98"/>
      <c r="E185" s="90"/>
      <c r="F185" s="335"/>
    </row>
    <row r="186" spans="1:6" ht="13.5" thickBot="1">
      <c r="A186" s="88"/>
      <c r="B186" s="89"/>
      <c r="D186" s="98"/>
      <c r="E186" s="90"/>
      <c r="F186" s="335"/>
    </row>
    <row r="187" spans="1:6" ht="13.5" thickBot="1">
      <c r="A187" s="88"/>
      <c r="B187" s="89"/>
      <c r="D187" s="98"/>
      <c r="E187" s="90"/>
      <c r="F187" s="335"/>
    </row>
    <row r="188" spans="1:6" ht="13.5" thickBot="1">
      <c r="A188" s="88"/>
      <c r="B188" s="89"/>
      <c r="D188" s="98"/>
      <c r="E188" s="103"/>
      <c r="F188" s="335"/>
    </row>
    <row r="189" spans="1:6" ht="13.5" thickBot="1">
      <c r="A189" s="88"/>
      <c r="B189" s="89"/>
      <c r="D189" s="98"/>
      <c r="E189" s="104"/>
      <c r="F189" s="335"/>
    </row>
    <row r="190" spans="1:6" ht="13.5" thickBot="1">
      <c r="A190" s="88"/>
      <c r="B190" s="89"/>
      <c r="D190" s="98"/>
      <c r="E190" s="90"/>
      <c r="F190" s="335"/>
    </row>
    <row r="191" spans="1:6" ht="13.5" thickBot="1">
      <c r="A191" s="88"/>
      <c r="B191" s="89"/>
      <c r="D191" s="98"/>
      <c r="E191" s="90"/>
      <c r="F191" s="335"/>
    </row>
    <row r="192" spans="1:6" ht="13.5" thickBot="1">
      <c r="A192" s="88"/>
      <c r="B192" s="89"/>
      <c r="D192" s="98"/>
      <c r="E192" s="90"/>
      <c r="F192" s="335"/>
    </row>
    <row r="193" spans="1:6" ht="13.5" thickBot="1">
      <c r="A193" s="88"/>
      <c r="B193" s="89"/>
      <c r="D193" s="98"/>
      <c r="E193" s="103" t="e">
        <f>AVERAGE(B183:B194)</f>
        <v>#DIV/0!</v>
      </c>
      <c r="F193" s="335"/>
    </row>
    <row r="194" spans="1:6" ht="13.5" thickBot="1">
      <c r="A194" s="91"/>
      <c r="B194" s="92"/>
      <c r="C194" s="142"/>
      <c r="D194" s="105"/>
      <c r="E194" s="106" t="e">
        <f>$E$1-E193</f>
        <v>#DIV/0!</v>
      </c>
      <c r="F194" s="335"/>
    </row>
    <row r="195" spans="1:6" ht="13.5" thickBot="1">
      <c r="A195" s="86"/>
      <c r="B195" s="87"/>
      <c r="C195" s="100"/>
      <c r="D195" s="101"/>
      <c r="E195" s="102"/>
      <c r="F195" s="335"/>
    </row>
    <row r="196" spans="1:6" ht="13.5" thickBot="1">
      <c r="A196" s="88"/>
      <c r="B196" s="89"/>
      <c r="D196" s="98"/>
      <c r="E196" s="90"/>
      <c r="F196" s="335"/>
    </row>
    <row r="197" spans="1:6" ht="13.5" thickBot="1">
      <c r="A197" s="88"/>
      <c r="B197" s="89"/>
      <c r="D197" s="98"/>
      <c r="E197" s="90"/>
      <c r="F197" s="335"/>
    </row>
    <row r="198" spans="1:6" ht="13.5" thickBot="1">
      <c r="A198" s="88"/>
      <c r="B198" s="89"/>
      <c r="D198" s="98"/>
      <c r="E198" s="90"/>
      <c r="F198" s="335"/>
    </row>
    <row r="199" spans="1:6" ht="13.5" thickBot="1">
      <c r="A199" s="88"/>
      <c r="B199" s="89"/>
      <c r="D199" s="98"/>
      <c r="E199" s="90"/>
      <c r="F199" s="335"/>
    </row>
    <row r="200" spans="1:6" ht="13.5" thickBot="1">
      <c r="A200" s="88"/>
      <c r="B200" s="89"/>
      <c r="D200" s="98"/>
      <c r="E200" s="103"/>
      <c r="F200" s="335"/>
    </row>
    <row r="201" spans="1:6" ht="13.5" thickBot="1">
      <c r="A201" s="88"/>
      <c r="B201" s="89"/>
      <c r="D201" s="98"/>
      <c r="E201" s="104"/>
      <c r="F201" s="335"/>
    </row>
    <row r="202" spans="1:6" ht="13.5" thickBot="1">
      <c r="A202" s="88"/>
      <c r="B202" s="89"/>
      <c r="D202" s="98"/>
      <c r="E202" s="90"/>
      <c r="F202" s="335"/>
    </row>
    <row r="203" spans="1:6" ht="13.5" thickBot="1">
      <c r="A203" s="88"/>
      <c r="B203" s="89"/>
      <c r="D203" s="98"/>
      <c r="E203" s="90"/>
      <c r="F203" s="335"/>
    </row>
    <row r="204" spans="1:6" ht="13.5" thickBot="1">
      <c r="A204" s="88"/>
      <c r="B204" s="89"/>
      <c r="D204" s="98"/>
      <c r="E204" s="90"/>
      <c r="F204" s="335"/>
    </row>
    <row r="205" spans="1:6" ht="13.5" thickBot="1">
      <c r="A205" s="88"/>
      <c r="B205" s="89"/>
      <c r="D205" s="98"/>
      <c r="E205" s="103" t="e">
        <f>AVERAGE(B195:B206)</f>
        <v>#DIV/0!</v>
      </c>
      <c r="F205" s="335"/>
    </row>
    <row r="206" spans="1:6" ht="13.5" thickBot="1">
      <c r="A206" s="91"/>
      <c r="B206" s="92"/>
      <c r="C206" s="142"/>
      <c r="D206" s="105"/>
      <c r="E206" s="106" t="e">
        <f>$E$1-E205</f>
        <v>#DIV/0!</v>
      </c>
      <c r="F206" s="335"/>
    </row>
    <row r="207" spans="1:6" ht="13.5" thickBot="1">
      <c r="A207" s="86"/>
      <c r="B207" s="87"/>
      <c r="C207" s="100"/>
      <c r="D207" s="101"/>
      <c r="E207" s="102"/>
      <c r="F207" s="335"/>
    </row>
    <row r="208" spans="1:6" ht="13.5" thickBot="1">
      <c r="A208" s="88"/>
      <c r="B208" s="89"/>
      <c r="D208" s="98"/>
      <c r="E208" s="90"/>
      <c r="F208" s="335"/>
    </row>
    <row r="209" spans="1:6" ht="13.5" thickBot="1">
      <c r="A209" s="88"/>
      <c r="B209" s="89"/>
      <c r="D209" s="98"/>
      <c r="E209" s="90"/>
      <c r="F209" s="335"/>
    </row>
    <row r="210" spans="1:6" ht="13.5" thickBot="1">
      <c r="A210" s="88"/>
      <c r="B210" s="89"/>
      <c r="D210" s="98"/>
      <c r="E210" s="90"/>
      <c r="F210" s="335"/>
    </row>
    <row r="211" spans="1:6" ht="13.5" thickBot="1">
      <c r="A211" s="88"/>
      <c r="B211" s="89"/>
      <c r="D211" s="98"/>
      <c r="E211" s="90"/>
      <c r="F211" s="335"/>
    </row>
    <row r="212" spans="1:6" ht="13.5" thickBot="1">
      <c r="A212" s="88"/>
      <c r="B212" s="89"/>
      <c r="D212" s="98"/>
      <c r="E212" s="103"/>
      <c r="F212" s="335"/>
    </row>
    <row r="213" spans="1:6" ht="13.5" thickBot="1">
      <c r="A213" s="88"/>
      <c r="B213" s="89"/>
      <c r="D213" s="98"/>
      <c r="E213" s="104"/>
      <c r="F213" s="335"/>
    </row>
    <row r="214" spans="1:6" ht="13.5" thickBot="1">
      <c r="A214" s="88"/>
      <c r="B214" s="89"/>
      <c r="D214" s="98"/>
      <c r="E214" s="90"/>
      <c r="F214" s="335"/>
    </row>
    <row r="215" spans="1:6" ht="13.5" thickBot="1">
      <c r="A215" s="88"/>
      <c r="B215" s="89"/>
      <c r="D215" s="98"/>
      <c r="E215" s="90"/>
      <c r="F215" s="335"/>
    </row>
    <row r="216" spans="1:6" ht="13.5" thickBot="1">
      <c r="A216" s="88"/>
      <c r="B216" s="89"/>
      <c r="D216" s="98"/>
      <c r="E216" s="90"/>
      <c r="F216" s="335"/>
    </row>
    <row r="217" spans="1:6" ht="13.5" thickBot="1">
      <c r="A217" s="88"/>
      <c r="B217" s="89"/>
      <c r="D217" s="98"/>
      <c r="E217" s="103" t="e">
        <f>AVERAGE(B207:B218)</f>
        <v>#DIV/0!</v>
      </c>
      <c r="F217" s="335"/>
    </row>
    <row r="218" spans="1:6" ht="13.5" thickBot="1">
      <c r="A218" s="91"/>
      <c r="B218" s="92"/>
      <c r="C218" s="142"/>
      <c r="D218" s="105"/>
      <c r="E218" s="106" t="e">
        <f>$E$1-E217</f>
        <v>#DIV/0!</v>
      </c>
      <c r="F218" s="335"/>
    </row>
    <row r="219" spans="1:6" ht="13.5" thickBot="1">
      <c r="A219" s="86"/>
      <c r="B219" s="87"/>
      <c r="C219" s="100"/>
      <c r="D219" s="101"/>
      <c r="E219" s="102"/>
      <c r="F219" s="335"/>
    </row>
    <row r="220" spans="1:6" ht="13.5" thickBot="1">
      <c r="A220" s="88"/>
      <c r="B220" s="89"/>
      <c r="D220" s="98"/>
      <c r="E220" s="90"/>
      <c r="F220" s="335"/>
    </row>
    <row r="221" spans="1:6" ht="13.5" thickBot="1">
      <c r="A221" s="88"/>
      <c r="B221" s="89"/>
      <c r="D221" s="98"/>
      <c r="E221" s="90"/>
      <c r="F221" s="335"/>
    </row>
    <row r="222" spans="1:6" ht="13.5" thickBot="1">
      <c r="A222" s="88"/>
      <c r="B222" s="89"/>
      <c r="D222" s="98"/>
      <c r="E222" s="90"/>
      <c r="F222" s="335"/>
    </row>
    <row r="223" spans="1:6" ht="13.5" thickBot="1">
      <c r="A223" s="88"/>
      <c r="B223" s="89"/>
      <c r="D223" s="98"/>
      <c r="E223" s="90"/>
      <c r="F223" s="335"/>
    </row>
    <row r="224" spans="1:6" ht="13.5" thickBot="1">
      <c r="A224" s="88"/>
      <c r="B224" s="89"/>
      <c r="D224" s="98"/>
      <c r="E224" s="103"/>
      <c r="F224" s="335"/>
    </row>
    <row r="225" spans="1:6" ht="13.5" thickBot="1">
      <c r="A225" s="88"/>
      <c r="B225" s="89"/>
      <c r="D225" s="98"/>
      <c r="E225" s="104"/>
      <c r="F225" s="335"/>
    </row>
    <row r="226" spans="1:6" ht="13.5" thickBot="1">
      <c r="A226" s="88"/>
      <c r="B226" s="89"/>
      <c r="D226" s="98"/>
      <c r="E226" s="90"/>
      <c r="F226" s="335"/>
    </row>
    <row r="227" spans="1:6" ht="13.5" thickBot="1">
      <c r="A227" s="88"/>
      <c r="B227" s="89"/>
      <c r="D227" s="98"/>
      <c r="E227" s="90"/>
      <c r="F227" s="335"/>
    </row>
    <row r="228" spans="1:6" ht="13.5" thickBot="1">
      <c r="A228" s="88"/>
      <c r="B228" s="89"/>
      <c r="D228" s="98"/>
      <c r="E228" s="90"/>
      <c r="F228" s="335"/>
    </row>
    <row r="229" spans="1:6" ht="13.5" thickBot="1">
      <c r="A229" s="88"/>
      <c r="B229" s="89"/>
      <c r="D229" s="98"/>
      <c r="E229" s="103" t="e">
        <f>AVERAGE(B219:B230)</f>
        <v>#DIV/0!</v>
      </c>
      <c r="F229" s="335"/>
    </row>
    <row r="230" spans="1:6" ht="13.5" thickBot="1">
      <c r="A230" s="91"/>
      <c r="B230" s="92"/>
      <c r="C230" s="142"/>
      <c r="D230" s="105"/>
      <c r="E230" s="106" t="e">
        <f>$E$1-E229</f>
        <v>#DIV/0!</v>
      </c>
      <c r="F230" s="335"/>
    </row>
    <row r="231" spans="1:6" ht="13.5" thickBot="1">
      <c r="A231" s="86"/>
      <c r="B231" s="87"/>
      <c r="C231" s="100"/>
      <c r="D231" s="101"/>
      <c r="E231" s="102"/>
      <c r="F231" s="335"/>
    </row>
    <row r="232" spans="1:6" ht="13.5" thickBot="1">
      <c r="A232" s="88"/>
      <c r="B232" s="89"/>
      <c r="D232" s="98"/>
      <c r="E232" s="90"/>
      <c r="F232" s="335"/>
    </row>
    <row r="233" spans="1:6" ht="13.5" thickBot="1">
      <c r="A233" s="88"/>
      <c r="B233" s="89"/>
      <c r="D233" s="98"/>
      <c r="E233" s="90"/>
      <c r="F233" s="335"/>
    </row>
    <row r="234" spans="1:6" ht="13.5" thickBot="1">
      <c r="A234" s="88"/>
      <c r="B234" s="89"/>
      <c r="D234" s="98"/>
      <c r="E234" s="90"/>
      <c r="F234" s="335"/>
    </row>
    <row r="235" spans="1:6" ht="13.5" thickBot="1">
      <c r="A235" s="88"/>
      <c r="B235" s="89"/>
      <c r="D235" s="98"/>
      <c r="E235" s="90"/>
      <c r="F235" s="335"/>
    </row>
    <row r="236" spans="1:6" ht="13.5" thickBot="1">
      <c r="A236" s="88"/>
      <c r="B236" s="89"/>
      <c r="D236" s="98"/>
      <c r="E236" s="103"/>
      <c r="F236" s="335"/>
    </row>
    <row r="237" spans="1:6" ht="13.5" thickBot="1">
      <c r="A237" s="88"/>
      <c r="B237" s="89"/>
      <c r="D237" s="98"/>
      <c r="E237" s="104"/>
      <c r="F237" s="335"/>
    </row>
    <row r="238" spans="1:6" ht="13.5" thickBot="1">
      <c r="A238" s="88"/>
      <c r="B238" s="89"/>
      <c r="D238" s="98"/>
      <c r="E238" s="90"/>
      <c r="F238" s="335"/>
    </row>
    <row r="239" spans="1:6" ht="13.5" thickBot="1">
      <c r="A239" s="88"/>
      <c r="B239" s="89"/>
      <c r="D239" s="98"/>
      <c r="E239" s="90"/>
      <c r="F239" s="335"/>
    </row>
    <row r="240" spans="1:6" ht="13.5" thickBot="1">
      <c r="A240" s="88"/>
      <c r="B240" s="89"/>
      <c r="D240" s="98"/>
      <c r="E240" s="90"/>
      <c r="F240" s="335"/>
    </row>
    <row r="241" spans="1:6" ht="13.5" thickBot="1">
      <c r="A241" s="88"/>
      <c r="B241" s="89"/>
      <c r="D241" s="98"/>
      <c r="E241" s="103" t="e">
        <f>AVERAGE(B231:B242)</f>
        <v>#DIV/0!</v>
      </c>
      <c r="F241" s="335"/>
    </row>
    <row r="242" spans="1:6" ht="13.5" thickBot="1">
      <c r="A242" s="91"/>
      <c r="B242" s="92"/>
      <c r="C242" s="142"/>
      <c r="D242" s="105"/>
      <c r="E242" s="106" t="e">
        <f>$E$1-E241</f>
        <v>#DIV/0!</v>
      </c>
      <c r="F242" s="335"/>
    </row>
    <row r="243" spans="1:6" ht="13.5" thickBot="1">
      <c r="A243" s="86"/>
      <c r="B243" s="87"/>
      <c r="C243" s="100"/>
      <c r="D243" s="101"/>
      <c r="E243" s="102"/>
      <c r="F243" s="335"/>
    </row>
    <row r="244" spans="1:6" ht="13.5" thickBot="1">
      <c r="A244" s="88"/>
      <c r="B244" s="89"/>
      <c r="D244" s="98"/>
      <c r="E244" s="90"/>
      <c r="F244" s="335"/>
    </row>
    <row r="245" spans="1:6" ht="13.5" thickBot="1">
      <c r="A245" s="88"/>
      <c r="B245" s="89"/>
      <c r="D245" s="98"/>
      <c r="E245" s="90"/>
      <c r="F245" s="335"/>
    </row>
    <row r="246" spans="1:6" ht="13.5" thickBot="1">
      <c r="A246" s="88"/>
      <c r="B246" s="89"/>
      <c r="D246" s="98"/>
      <c r="E246" s="90"/>
      <c r="F246" s="335"/>
    </row>
    <row r="247" spans="1:6" ht="13.5" thickBot="1">
      <c r="A247" s="88"/>
      <c r="B247" s="89"/>
      <c r="D247" s="98"/>
      <c r="E247" s="90"/>
      <c r="F247" s="335"/>
    </row>
    <row r="248" spans="1:6" ht="13.5" thickBot="1">
      <c r="A248" s="88"/>
      <c r="B248" s="89"/>
      <c r="D248" s="98"/>
      <c r="E248" s="103"/>
      <c r="F248" s="335"/>
    </row>
    <row r="249" spans="1:6" ht="13.5" thickBot="1">
      <c r="A249" s="88"/>
      <c r="B249" s="89"/>
      <c r="D249" s="98"/>
      <c r="E249" s="104"/>
      <c r="F249" s="335"/>
    </row>
    <row r="250" spans="1:6" ht="13.5" thickBot="1">
      <c r="A250" s="88"/>
      <c r="B250" s="89"/>
      <c r="D250" s="98"/>
      <c r="E250" s="90"/>
      <c r="F250" s="335"/>
    </row>
    <row r="251" spans="1:6" ht="13.5" thickBot="1">
      <c r="A251" s="88"/>
      <c r="B251" s="89"/>
      <c r="D251" s="98"/>
      <c r="E251" s="90"/>
      <c r="F251" s="335"/>
    </row>
    <row r="252" spans="1:6" ht="13.5" thickBot="1">
      <c r="A252" s="88"/>
      <c r="B252" s="89"/>
      <c r="D252" s="98"/>
      <c r="E252" s="90"/>
      <c r="F252" s="335"/>
    </row>
    <row r="253" spans="1:6" ht="13.5" thickBot="1">
      <c r="A253" s="88"/>
      <c r="B253" s="89"/>
      <c r="D253" s="98"/>
      <c r="E253" s="103" t="e">
        <f>AVERAGE(B243:B254)</f>
        <v>#DIV/0!</v>
      </c>
      <c r="F253" s="335"/>
    </row>
    <row r="254" spans="1:6" ht="13.5" thickBot="1">
      <c r="A254" s="91"/>
      <c r="B254" s="92"/>
      <c r="C254" s="142"/>
      <c r="D254" s="105"/>
      <c r="E254" s="106" t="e">
        <f>$E$1-E253</f>
        <v>#DIV/0!</v>
      </c>
      <c r="F254" s="335"/>
    </row>
    <row r="255" spans="1:6" ht="13.5" thickBot="1">
      <c r="A255" s="86"/>
      <c r="B255" s="87"/>
      <c r="C255" s="100"/>
      <c r="D255" s="101"/>
      <c r="E255" s="102"/>
      <c r="F255" s="335"/>
    </row>
    <row r="256" spans="1:6" ht="13.5" thickBot="1">
      <c r="A256" s="88"/>
      <c r="B256" s="89"/>
      <c r="D256" s="98"/>
      <c r="E256" s="90"/>
      <c r="F256" s="335"/>
    </row>
    <row r="257" spans="1:6" ht="13.5" thickBot="1">
      <c r="A257" s="88"/>
      <c r="B257" s="89"/>
      <c r="D257" s="98"/>
      <c r="E257" s="90"/>
      <c r="F257" s="335"/>
    </row>
    <row r="258" spans="1:6" ht="13.5" thickBot="1">
      <c r="A258" s="88"/>
      <c r="B258" s="89"/>
      <c r="D258" s="98"/>
      <c r="E258" s="90"/>
      <c r="F258" s="335"/>
    </row>
    <row r="259" spans="1:6" ht="13.5" thickBot="1">
      <c r="A259" s="88"/>
      <c r="B259" s="89"/>
      <c r="D259" s="98"/>
      <c r="E259" s="90"/>
      <c r="F259" s="335"/>
    </row>
    <row r="260" spans="1:6" ht="13.5" thickBot="1">
      <c r="A260" s="88"/>
      <c r="B260" s="89"/>
      <c r="D260" s="98"/>
      <c r="E260" s="103"/>
      <c r="F260" s="335"/>
    </row>
    <row r="261" spans="1:6" ht="13.5" thickBot="1">
      <c r="A261" s="88"/>
      <c r="B261" s="89"/>
      <c r="D261" s="98"/>
      <c r="E261" s="104"/>
      <c r="F261" s="335"/>
    </row>
    <row r="262" spans="1:6" ht="13.5" thickBot="1">
      <c r="A262" s="88"/>
      <c r="B262" s="89"/>
      <c r="D262" s="98"/>
      <c r="E262" s="90"/>
      <c r="F262" s="335"/>
    </row>
    <row r="263" spans="1:6" ht="13.5" thickBot="1">
      <c r="A263" s="88"/>
      <c r="B263" s="89"/>
      <c r="D263" s="98"/>
      <c r="E263" s="90"/>
      <c r="F263" s="335"/>
    </row>
    <row r="264" spans="1:6" ht="13.5" thickBot="1">
      <c r="A264" s="88"/>
      <c r="B264" s="89"/>
      <c r="D264" s="98"/>
      <c r="E264" s="90"/>
      <c r="F264" s="335"/>
    </row>
    <row r="265" spans="1:6" ht="13.5" thickBot="1">
      <c r="A265" s="88"/>
      <c r="B265" s="89"/>
      <c r="D265" s="98"/>
      <c r="E265" s="103" t="e">
        <f>AVERAGE(B255:B266)</f>
        <v>#DIV/0!</v>
      </c>
      <c r="F265" s="335"/>
    </row>
    <row r="266" spans="1:6" ht="13.5" thickBot="1">
      <c r="A266" s="91"/>
      <c r="B266" s="92"/>
      <c r="C266" s="142"/>
      <c r="D266" s="105"/>
      <c r="E266" s="106" t="e">
        <f>$E$1-E265</f>
        <v>#DIV/0!</v>
      </c>
      <c r="F266" s="335"/>
    </row>
    <row r="267" spans="1:6" ht="13.5" thickBot="1">
      <c r="A267" s="86"/>
      <c r="B267" s="87"/>
      <c r="C267" s="100"/>
      <c r="D267" s="101"/>
      <c r="E267" s="102"/>
      <c r="F267" s="335"/>
    </row>
    <row r="268" spans="1:6" ht="13.5" thickBot="1">
      <c r="A268" s="88"/>
      <c r="B268" s="89"/>
      <c r="D268" s="98"/>
      <c r="E268" s="90"/>
      <c r="F268" s="335"/>
    </row>
    <row r="269" spans="1:6" ht="13.5" thickBot="1">
      <c r="A269" s="88"/>
      <c r="B269" s="89"/>
      <c r="D269" s="98"/>
      <c r="E269" s="90"/>
      <c r="F269" s="335"/>
    </row>
    <row r="270" spans="1:6" ht="13.5" thickBot="1">
      <c r="A270" s="88"/>
      <c r="B270" s="89"/>
      <c r="D270" s="98"/>
      <c r="E270" s="90"/>
      <c r="F270" s="335"/>
    </row>
    <row r="271" spans="1:6" ht="13.5" thickBot="1">
      <c r="A271" s="88"/>
      <c r="B271" s="89"/>
      <c r="D271" s="98"/>
      <c r="E271" s="90"/>
      <c r="F271" s="335"/>
    </row>
    <row r="272" spans="1:6" ht="13.5" thickBot="1">
      <c r="A272" s="88"/>
      <c r="B272" s="89"/>
      <c r="D272" s="98"/>
      <c r="E272" s="103"/>
      <c r="F272" s="335"/>
    </row>
    <row r="273" spans="1:6" ht="13.5" thickBot="1">
      <c r="A273" s="88"/>
      <c r="B273" s="89"/>
      <c r="D273" s="98"/>
      <c r="E273" s="104"/>
      <c r="F273" s="335"/>
    </row>
    <row r="274" spans="1:6" ht="13.5" thickBot="1">
      <c r="A274" s="88"/>
      <c r="B274" s="89"/>
      <c r="D274" s="98"/>
      <c r="E274" s="90"/>
      <c r="F274" s="335"/>
    </row>
    <row r="275" spans="1:6" ht="13.5" thickBot="1">
      <c r="A275" s="88"/>
      <c r="B275" s="89"/>
      <c r="D275" s="98"/>
      <c r="E275" s="90"/>
      <c r="F275" s="335"/>
    </row>
    <row r="276" spans="1:6" ht="13.5" thickBot="1">
      <c r="A276" s="88"/>
      <c r="B276" s="89"/>
      <c r="D276" s="98"/>
      <c r="E276" s="90"/>
      <c r="F276" s="335"/>
    </row>
    <row r="277" spans="1:6" ht="13.5" thickBot="1">
      <c r="A277" s="88"/>
      <c r="B277" s="89"/>
      <c r="D277" s="98"/>
      <c r="E277" s="103" t="e">
        <f>AVERAGE(B267:B278)</f>
        <v>#DIV/0!</v>
      </c>
      <c r="F277" s="335"/>
    </row>
    <row r="278" spans="1:6" ht="13.5" thickBot="1">
      <c r="A278" s="91"/>
      <c r="B278" s="92"/>
      <c r="C278" s="142"/>
      <c r="D278" s="105"/>
      <c r="E278" s="106" t="e">
        <f>$E$1-E277</f>
        <v>#DIV/0!</v>
      </c>
      <c r="F278" s="335"/>
    </row>
    <row r="279" spans="1:6" ht="13.5" thickBot="1">
      <c r="A279" s="86"/>
      <c r="B279" s="87"/>
      <c r="C279" s="100"/>
      <c r="D279" s="101"/>
      <c r="E279" s="102"/>
      <c r="F279" s="335"/>
    </row>
    <row r="280" spans="1:6" ht="13.5" thickBot="1">
      <c r="A280" s="88"/>
      <c r="B280" s="89"/>
      <c r="D280" s="98"/>
      <c r="E280" s="90"/>
      <c r="F280" s="335"/>
    </row>
    <row r="281" spans="1:6" ht="13.5" thickBot="1">
      <c r="A281" s="88"/>
      <c r="B281" s="89"/>
      <c r="D281" s="98"/>
      <c r="E281" s="90"/>
      <c r="F281" s="335"/>
    </row>
    <row r="282" spans="1:6" ht="13.5" thickBot="1">
      <c r="A282" s="88"/>
      <c r="B282" s="89"/>
      <c r="D282" s="98"/>
      <c r="E282" s="90"/>
      <c r="F282" s="335"/>
    </row>
    <row r="283" spans="1:6" ht="13.5" thickBot="1">
      <c r="A283" s="88"/>
      <c r="B283" s="89"/>
      <c r="D283" s="98"/>
      <c r="E283" s="90"/>
      <c r="F283" s="335"/>
    </row>
    <row r="284" spans="1:6" ht="13.5" thickBot="1">
      <c r="A284" s="88"/>
      <c r="B284" s="89"/>
      <c r="D284" s="98"/>
      <c r="E284" s="103"/>
      <c r="F284" s="335"/>
    </row>
    <row r="285" spans="1:6" ht="13.5" thickBot="1">
      <c r="A285" s="88"/>
      <c r="B285" s="89"/>
      <c r="D285" s="98"/>
      <c r="E285" s="104"/>
      <c r="F285" s="335"/>
    </row>
    <row r="286" spans="1:6" ht="13.5" thickBot="1">
      <c r="A286" s="88"/>
      <c r="B286" s="89"/>
      <c r="D286" s="98"/>
      <c r="E286" s="90"/>
      <c r="F286" s="335"/>
    </row>
    <row r="287" spans="1:6" ht="13.5" thickBot="1">
      <c r="A287" s="88"/>
      <c r="B287" s="89"/>
      <c r="D287" s="98"/>
      <c r="E287" s="90"/>
      <c r="F287" s="335"/>
    </row>
    <row r="288" spans="1:6" ht="13.5" thickBot="1">
      <c r="A288" s="88"/>
      <c r="B288" s="89"/>
      <c r="D288" s="98"/>
      <c r="E288" s="90"/>
      <c r="F288" s="335"/>
    </row>
    <row r="289" spans="1:6" ht="13.5" thickBot="1">
      <c r="A289" s="88"/>
      <c r="B289" s="89"/>
      <c r="D289" s="98"/>
      <c r="E289" s="103" t="e">
        <f>AVERAGE(B279:B290)</f>
        <v>#DIV/0!</v>
      </c>
      <c r="F289" s="335"/>
    </row>
    <row r="290" spans="1:6" ht="13.5" thickBot="1">
      <c r="A290" s="91"/>
      <c r="B290" s="92"/>
      <c r="C290" s="142"/>
      <c r="D290" s="105"/>
      <c r="E290" s="106" t="e">
        <f>$E$1-E289</f>
        <v>#DIV/0!</v>
      </c>
      <c r="F290" s="335"/>
    </row>
    <row r="291" spans="1:6" ht="13.5" thickBot="1">
      <c r="A291" s="86"/>
      <c r="B291" s="87"/>
      <c r="C291" s="100"/>
      <c r="D291" s="101"/>
      <c r="E291" s="102"/>
      <c r="F291" s="335"/>
    </row>
    <row r="292" spans="1:6" ht="13.5" thickBot="1">
      <c r="A292" s="88"/>
      <c r="B292" s="89"/>
      <c r="D292" s="98"/>
      <c r="E292" s="90"/>
      <c r="F292" s="335"/>
    </row>
    <row r="293" spans="1:6" ht="13.5" thickBot="1">
      <c r="A293" s="88"/>
      <c r="B293" s="89"/>
      <c r="D293" s="98"/>
      <c r="E293" s="90"/>
      <c r="F293" s="335"/>
    </row>
    <row r="294" spans="1:6" ht="13.5" thickBot="1">
      <c r="A294" s="88"/>
      <c r="B294" s="89"/>
      <c r="D294" s="98"/>
      <c r="E294" s="90"/>
      <c r="F294" s="335"/>
    </row>
    <row r="295" spans="1:6" ht="13.5" thickBot="1">
      <c r="A295" s="88"/>
      <c r="B295" s="89"/>
      <c r="D295" s="98"/>
      <c r="E295" s="90"/>
      <c r="F295" s="335"/>
    </row>
    <row r="296" spans="1:6" ht="13.5" thickBot="1">
      <c r="A296" s="88"/>
      <c r="B296" s="89"/>
      <c r="D296" s="98"/>
      <c r="E296" s="103"/>
      <c r="F296" s="335"/>
    </row>
    <row r="297" spans="1:6" ht="13.5" thickBot="1">
      <c r="A297" s="88"/>
      <c r="B297" s="89"/>
      <c r="D297" s="98"/>
      <c r="E297" s="104"/>
      <c r="F297" s="335"/>
    </row>
    <row r="298" spans="1:6" ht="13.5" thickBot="1">
      <c r="A298" s="88"/>
      <c r="B298" s="89"/>
      <c r="D298" s="98"/>
      <c r="E298" s="90"/>
      <c r="F298" s="335"/>
    </row>
    <row r="299" spans="1:6" ht="13.5" thickBot="1">
      <c r="A299" s="88"/>
      <c r="B299" s="89"/>
      <c r="D299" s="98"/>
      <c r="E299" s="90"/>
      <c r="F299" s="335"/>
    </row>
    <row r="300" spans="1:6" ht="13.5" thickBot="1">
      <c r="A300" s="88"/>
      <c r="B300" s="89"/>
      <c r="D300" s="98"/>
      <c r="E300" s="90"/>
      <c r="F300" s="335"/>
    </row>
    <row r="301" spans="1:6" ht="13.5" thickBot="1">
      <c r="A301" s="88"/>
      <c r="B301" s="89"/>
      <c r="D301" s="98"/>
      <c r="E301" s="103" t="e">
        <f>AVERAGE(B291:B302)</f>
        <v>#DIV/0!</v>
      </c>
      <c r="F301" s="335"/>
    </row>
    <row r="302" spans="1:6" ht="13.5" thickBot="1">
      <c r="A302" s="91"/>
      <c r="B302" s="92"/>
      <c r="C302" s="142"/>
      <c r="D302" s="105"/>
      <c r="E302" s="106" t="e">
        <f>$E$1-E301</f>
        <v>#DIV/0!</v>
      </c>
      <c r="F302" s="335"/>
    </row>
    <row r="303" spans="1:6" ht="13.5" thickBot="1">
      <c r="A303" s="86"/>
      <c r="B303" s="87"/>
      <c r="C303" s="100"/>
      <c r="D303" s="101"/>
      <c r="E303" s="102"/>
      <c r="F303" s="335"/>
    </row>
    <row r="304" spans="1:6" ht="13.5" thickBot="1">
      <c r="A304" s="88"/>
      <c r="B304" s="89"/>
      <c r="D304" s="98"/>
      <c r="E304" s="90"/>
      <c r="F304" s="335"/>
    </row>
    <row r="305" spans="1:6" ht="13.5" thickBot="1">
      <c r="A305" s="88"/>
      <c r="B305" s="89"/>
      <c r="D305" s="98"/>
      <c r="E305" s="90"/>
      <c r="F305" s="335"/>
    </row>
    <row r="306" spans="1:6" ht="13.5" thickBot="1">
      <c r="A306" s="88"/>
      <c r="B306" s="89"/>
      <c r="D306" s="98"/>
      <c r="E306" s="90"/>
      <c r="F306" s="335"/>
    </row>
    <row r="307" spans="1:6" ht="13.5" thickBot="1">
      <c r="A307" s="88"/>
      <c r="B307" s="89"/>
      <c r="D307" s="98"/>
      <c r="E307" s="90"/>
      <c r="F307" s="335"/>
    </row>
    <row r="308" spans="1:6" ht="13.5" thickBot="1">
      <c r="A308" s="88"/>
      <c r="B308" s="89"/>
      <c r="D308" s="98"/>
      <c r="E308" s="103"/>
      <c r="F308" s="335"/>
    </row>
    <row r="309" spans="1:6" ht="13.5" thickBot="1">
      <c r="A309" s="88"/>
      <c r="B309" s="89"/>
      <c r="D309" s="98"/>
      <c r="E309" s="104"/>
      <c r="F309" s="335"/>
    </row>
    <row r="310" spans="1:6" ht="13.5" thickBot="1">
      <c r="A310" s="88"/>
      <c r="B310" s="89"/>
      <c r="D310" s="98"/>
      <c r="E310" s="90"/>
      <c r="F310" s="335"/>
    </row>
    <row r="311" spans="1:6" ht="13.5" thickBot="1">
      <c r="A311" s="88"/>
      <c r="B311" s="89"/>
      <c r="D311" s="98"/>
      <c r="E311" s="90"/>
      <c r="F311" s="335"/>
    </row>
    <row r="312" spans="1:6" ht="13.5" thickBot="1">
      <c r="A312" s="88"/>
      <c r="B312" s="89"/>
      <c r="D312" s="98"/>
      <c r="E312" s="90"/>
      <c r="F312" s="335"/>
    </row>
    <row r="313" spans="1:6" ht="13.5" thickBot="1">
      <c r="A313" s="88"/>
      <c r="B313" s="89"/>
      <c r="D313" s="98"/>
      <c r="E313" s="103" t="e">
        <f>AVERAGE(B303:B314)</f>
        <v>#DIV/0!</v>
      </c>
      <c r="F313" s="335"/>
    </row>
    <row r="314" spans="1:6" ht="13.5" thickBot="1">
      <c r="A314" s="91"/>
      <c r="B314" s="92"/>
      <c r="C314" s="142"/>
      <c r="D314" s="105"/>
      <c r="E314" s="106" t="e">
        <f>$E$1-E313</f>
        <v>#DIV/0!</v>
      </c>
      <c r="F314" s="335"/>
    </row>
    <row r="315" spans="1:6" ht="13.5" thickBot="1">
      <c r="A315" s="86"/>
      <c r="B315" s="87"/>
      <c r="C315" s="100"/>
      <c r="D315" s="101"/>
      <c r="E315" s="102"/>
      <c r="F315" s="335"/>
    </row>
    <row r="316" spans="1:6" ht="13.5" thickBot="1">
      <c r="A316" s="88"/>
      <c r="B316" s="89"/>
      <c r="D316" s="98"/>
      <c r="E316" s="90"/>
      <c r="F316" s="335"/>
    </row>
    <row r="317" spans="1:6" ht="13.5" thickBot="1">
      <c r="A317" s="88"/>
      <c r="B317" s="89"/>
      <c r="D317" s="98"/>
      <c r="E317" s="90"/>
      <c r="F317" s="335"/>
    </row>
    <row r="318" spans="1:6" ht="13.5" thickBot="1">
      <c r="A318" s="88"/>
      <c r="B318" s="89"/>
      <c r="D318" s="98"/>
      <c r="E318" s="90"/>
      <c r="F318" s="335"/>
    </row>
    <row r="319" spans="1:6" ht="13.5" thickBot="1">
      <c r="A319" s="88"/>
      <c r="B319" s="89"/>
      <c r="D319" s="98"/>
      <c r="E319" s="90"/>
      <c r="F319" s="335"/>
    </row>
    <row r="320" spans="1:6" ht="13.5" thickBot="1">
      <c r="A320" s="88"/>
      <c r="B320" s="89"/>
      <c r="D320" s="98"/>
      <c r="E320" s="103"/>
      <c r="F320" s="335"/>
    </row>
    <row r="321" spans="1:6" ht="13.5" thickBot="1">
      <c r="A321" s="88"/>
      <c r="B321" s="89"/>
      <c r="D321" s="98"/>
      <c r="E321" s="104"/>
      <c r="F321" s="335"/>
    </row>
    <row r="322" spans="1:6" ht="13.5" thickBot="1">
      <c r="A322" s="88"/>
      <c r="B322" s="89"/>
      <c r="D322" s="98"/>
      <c r="E322" s="90"/>
      <c r="F322" s="335"/>
    </row>
    <row r="323" spans="1:6" ht="13.5" thickBot="1">
      <c r="A323" s="88"/>
      <c r="B323" s="89"/>
      <c r="D323" s="98"/>
      <c r="E323" s="90"/>
      <c r="F323" s="335"/>
    </row>
    <row r="324" spans="1:6" ht="13.5" thickBot="1">
      <c r="A324" s="88"/>
      <c r="B324" s="89"/>
      <c r="D324" s="98"/>
      <c r="E324" s="90"/>
      <c r="F324" s="335"/>
    </row>
    <row r="325" spans="1:6" ht="13.5" thickBot="1">
      <c r="A325" s="88"/>
      <c r="B325" s="89"/>
      <c r="D325" s="98"/>
      <c r="E325" s="103" t="e">
        <f>AVERAGE(B315:B326)</f>
        <v>#DIV/0!</v>
      </c>
      <c r="F325" s="335"/>
    </row>
    <row r="326" spans="1:6" ht="13.5" thickBot="1">
      <c r="A326" s="91"/>
      <c r="B326" s="92"/>
      <c r="C326" s="142"/>
      <c r="D326" s="105"/>
      <c r="E326" s="106" t="e">
        <f>$E$1-E325</f>
        <v>#DIV/0!</v>
      </c>
      <c r="F326" s="335"/>
    </row>
    <row r="327" spans="1:6" ht="13.5" thickBot="1">
      <c r="A327" s="86"/>
      <c r="B327" s="87"/>
      <c r="C327" s="100"/>
      <c r="D327" s="101"/>
      <c r="E327" s="102"/>
      <c r="F327" s="335"/>
    </row>
    <row r="328" spans="1:6" ht="13.5" thickBot="1">
      <c r="A328" s="88"/>
      <c r="B328" s="89"/>
      <c r="D328" s="98"/>
      <c r="E328" s="90"/>
      <c r="F328" s="335"/>
    </row>
    <row r="329" spans="1:6" ht="13.5" thickBot="1">
      <c r="A329" s="88"/>
      <c r="B329" s="89"/>
      <c r="D329" s="98"/>
      <c r="E329" s="90"/>
      <c r="F329" s="335"/>
    </row>
    <row r="330" spans="1:6" ht="13.5" thickBot="1">
      <c r="A330" s="88"/>
      <c r="B330" s="89"/>
      <c r="D330" s="98"/>
      <c r="E330" s="90"/>
      <c r="F330" s="335"/>
    </row>
    <row r="331" spans="1:6" ht="13.5" thickBot="1">
      <c r="A331" s="88"/>
      <c r="B331" s="89"/>
      <c r="D331" s="98"/>
      <c r="E331" s="90"/>
      <c r="F331" s="335"/>
    </row>
    <row r="332" spans="1:6" ht="13.5" thickBot="1">
      <c r="A332" s="88"/>
      <c r="B332" s="89"/>
      <c r="D332" s="98"/>
      <c r="E332" s="103"/>
      <c r="F332" s="335"/>
    </row>
    <row r="333" spans="1:6" ht="13.5" thickBot="1">
      <c r="A333" s="88"/>
      <c r="B333" s="89"/>
      <c r="D333" s="98"/>
      <c r="E333" s="104"/>
      <c r="F333" s="335"/>
    </row>
    <row r="334" spans="1:6" ht="13.5" thickBot="1">
      <c r="A334" s="88"/>
      <c r="B334" s="89"/>
      <c r="D334" s="98"/>
      <c r="E334" s="90"/>
      <c r="F334" s="335"/>
    </row>
    <row r="335" spans="1:6" ht="13.5" thickBot="1">
      <c r="A335" s="88"/>
      <c r="B335" s="89"/>
      <c r="D335" s="98"/>
      <c r="E335" s="90"/>
      <c r="F335" s="335"/>
    </row>
    <row r="336" spans="1:6" ht="13.5" thickBot="1">
      <c r="A336" s="88"/>
      <c r="B336" s="89"/>
      <c r="D336" s="98"/>
      <c r="E336" s="90"/>
      <c r="F336" s="335"/>
    </row>
    <row r="337" spans="1:6" ht="13.5" thickBot="1">
      <c r="A337" s="88"/>
      <c r="B337" s="89"/>
      <c r="D337" s="98"/>
      <c r="E337" s="103" t="e">
        <f>AVERAGE(B327:B338)</f>
        <v>#DIV/0!</v>
      </c>
      <c r="F337" s="335"/>
    </row>
    <row r="338" spans="1:6" ht="13.5" thickBot="1">
      <c r="A338" s="91"/>
      <c r="B338" s="92"/>
      <c r="C338" s="142"/>
      <c r="D338" s="105"/>
      <c r="E338" s="106" t="e">
        <f>$E$1-E337</f>
        <v>#DIV/0!</v>
      </c>
      <c r="F338" s="335"/>
    </row>
    <row r="339" spans="1:6" ht="13.5" thickBot="1">
      <c r="A339" s="86"/>
      <c r="B339" s="87"/>
      <c r="C339" s="100"/>
      <c r="D339" s="101"/>
      <c r="E339" s="102"/>
      <c r="F339" s="335"/>
    </row>
    <row r="340" spans="1:6" ht="13.5" thickBot="1">
      <c r="A340" s="88"/>
      <c r="B340" s="89"/>
      <c r="D340" s="98"/>
      <c r="E340" s="90"/>
      <c r="F340" s="335"/>
    </row>
    <row r="341" spans="1:6" ht="13.5" thickBot="1">
      <c r="A341" s="88"/>
      <c r="B341" s="89"/>
      <c r="D341" s="98"/>
      <c r="E341" s="90"/>
      <c r="F341" s="335"/>
    </row>
    <row r="342" spans="1:6" ht="13.5" thickBot="1">
      <c r="A342" s="88"/>
      <c r="B342" s="89"/>
      <c r="D342" s="98"/>
      <c r="E342" s="90"/>
      <c r="F342" s="335"/>
    </row>
    <row r="343" spans="1:6" ht="13.5" thickBot="1">
      <c r="A343" s="88"/>
      <c r="B343" s="89"/>
      <c r="D343" s="98"/>
      <c r="E343" s="90"/>
      <c r="F343" s="335"/>
    </row>
    <row r="344" spans="1:6" ht="13.5" thickBot="1">
      <c r="A344" s="88"/>
      <c r="B344" s="89"/>
      <c r="D344" s="98"/>
      <c r="E344" s="103"/>
      <c r="F344" s="335"/>
    </row>
    <row r="345" spans="1:6" ht="13.5" thickBot="1">
      <c r="A345" s="88"/>
      <c r="B345" s="89"/>
      <c r="D345" s="98"/>
      <c r="E345" s="104"/>
      <c r="F345" s="335"/>
    </row>
    <row r="346" spans="1:6" ht="13.5" thickBot="1">
      <c r="A346" s="88"/>
      <c r="B346" s="89"/>
      <c r="D346" s="98"/>
      <c r="E346" s="90"/>
      <c r="F346" s="335"/>
    </row>
    <row r="347" spans="1:6" ht="13.5" thickBot="1">
      <c r="A347" s="88"/>
      <c r="B347" s="89"/>
      <c r="D347" s="98"/>
      <c r="E347" s="90"/>
      <c r="F347" s="335"/>
    </row>
    <row r="348" spans="1:6" ht="13.5" thickBot="1">
      <c r="A348" s="88"/>
      <c r="B348" s="89"/>
      <c r="D348" s="98"/>
      <c r="E348" s="90"/>
      <c r="F348" s="335"/>
    </row>
    <row r="349" spans="1:6" ht="13.5" thickBot="1">
      <c r="A349" s="88"/>
      <c r="B349" s="89"/>
      <c r="D349" s="98"/>
      <c r="E349" s="103" t="e">
        <f>AVERAGE(B339:B350)</f>
        <v>#DIV/0!</v>
      </c>
      <c r="F349" s="335"/>
    </row>
    <row r="350" spans="1:6" ht="13.5" thickBot="1">
      <c r="A350" s="91"/>
      <c r="B350" s="92"/>
      <c r="C350" s="142"/>
      <c r="D350" s="105"/>
      <c r="E350" s="106" t="e">
        <f>$E$1-E349</f>
        <v>#DIV/0!</v>
      </c>
      <c r="F350" s="335"/>
    </row>
    <row r="351" spans="1:6" ht="13.5" thickBot="1">
      <c r="A351" s="86"/>
      <c r="B351" s="87"/>
      <c r="C351" s="100"/>
      <c r="D351" s="101"/>
      <c r="E351" s="102"/>
      <c r="F351" s="335"/>
    </row>
    <row r="352" spans="1:6" ht="13.5" thickBot="1">
      <c r="A352" s="88"/>
      <c r="B352" s="89"/>
      <c r="D352" s="98"/>
      <c r="E352" s="90"/>
      <c r="F352" s="335"/>
    </row>
    <row r="353" spans="1:6" ht="13.5" thickBot="1">
      <c r="A353" s="88"/>
      <c r="B353" s="89"/>
      <c r="D353" s="98"/>
      <c r="E353" s="90"/>
      <c r="F353" s="335"/>
    </row>
    <row r="354" spans="1:6" ht="13.5" thickBot="1">
      <c r="A354" s="88"/>
      <c r="B354" s="89"/>
      <c r="D354" s="98"/>
      <c r="E354" s="90"/>
      <c r="F354" s="335"/>
    </row>
    <row r="355" spans="1:6" ht="13.5" thickBot="1">
      <c r="A355" s="88"/>
      <c r="B355" s="89"/>
      <c r="D355" s="98"/>
      <c r="E355" s="90"/>
      <c r="F355" s="335"/>
    </row>
    <row r="356" spans="1:6" ht="13.5" thickBot="1">
      <c r="A356" s="88"/>
      <c r="B356" s="89"/>
      <c r="D356" s="98"/>
      <c r="E356" s="103"/>
      <c r="F356" s="335"/>
    </row>
    <row r="357" spans="1:6" ht="13.5" thickBot="1">
      <c r="A357" s="88"/>
      <c r="B357" s="89"/>
      <c r="D357" s="98"/>
      <c r="E357" s="104"/>
      <c r="F357" s="335"/>
    </row>
    <row r="358" spans="1:6" ht="13.5" thickBot="1">
      <c r="A358" s="88"/>
      <c r="B358" s="89"/>
      <c r="D358" s="98"/>
      <c r="E358" s="90"/>
      <c r="F358" s="335"/>
    </row>
    <row r="359" spans="1:6" ht="13.5" thickBot="1">
      <c r="A359" s="88"/>
      <c r="B359" s="89"/>
      <c r="D359" s="98"/>
      <c r="E359" s="90"/>
      <c r="F359" s="335"/>
    </row>
    <row r="360" spans="1:6" ht="13.5" thickBot="1">
      <c r="A360" s="88"/>
      <c r="B360" s="89"/>
      <c r="D360" s="98"/>
      <c r="E360" s="90"/>
      <c r="F360" s="335"/>
    </row>
    <row r="361" spans="1:6" ht="13.5" thickBot="1">
      <c r="A361" s="88"/>
      <c r="B361" s="89"/>
      <c r="D361" s="98"/>
      <c r="E361" s="103" t="e">
        <f>AVERAGE(B351:B362)</f>
        <v>#DIV/0!</v>
      </c>
      <c r="F361" s="335"/>
    </row>
    <row r="362" spans="1:6" ht="13.5" thickBot="1">
      <c r="A362" s="91"/>
      <c r="B362" s="92"/>
      <c r="C362" s="142"/>
      <c r="D362" s="105"/>
      <c r="E362" s="106" t="e">
        <f>$E$1-E361</f>
        <v>#DIV/0!</v>
      </c>
      <c r="F362" s="335"/>
    </row>
    <row r="363" spans="1:6" ht="13.5" thickBot="1">
      <c r="A363" s="86"/>
      <c r="B363" s="87"/>
      <c r="C363" s="100"/>
      <c r="D363" s="101"/>
      <c r="E363" s="102"/>
      <c r="F363" s="335"/>
    </row>
    <row r="364" spans="1:6" ht="13.5" thickBot="1">
      <c r="A364" s="88"/>
      <c r="B364" s="89"/>
      <c r="D364" s="98"/>
      <c r="E364" s="90"/>
      <c r="F364" s="335"/>
    </row>
    <row r="365" spans="1:6" ht="13.5" thickBot="1">
      <c r="A365" s="88"/>
      <c r="B365" s="89"/>
      <c r="D365" s="98"/>
      <c r="E365" s="90"/>
      <c r="F365" s="335"/>
    </row>
    <row r="366" spans="1:6" ht="13.5" thickBot="1">
      <c r="A366" s="88"/>
      <c r="B366" s="89"/>
      <c r="D366" s="98"/>
      <c r="E366" s="90"/>
      <c r="F366" s="335"/>
    </row>
    <row r="367" spans="1:6" ht="13.5" thickBot="1">
      <c r="A367" s="88"/>
      <c r="B367" s="89"/>
      <c r="D367" s="98"/>
      <c r="E367" s="90"/>
      <c r="F367" s="335"/>
    </row>
    <row r="368" spans="1:6" ht="13.5" thickBot="1">
      <c r="A368" s="88"/>
      <c r="B368" s="89"/>
      <c r="D368" s="98"/>
      <c r="E368" s="103"/>
      <c r="F368" s="335"/>
    </row>
    <row r="369" spans="1:6" ht="13.5" thickBot="1">
      <c r="A369" s="88"/>
      <c r="B369" s="89"/>
      <c r="D369" s="98"/>
      <c r="E369" s="104"/>
      <c r="F369" s="335"/>
    </row>
    <row r="370" spans="1:6" ht="13.5" thickBot="1">
      <c r="A370" s="88"/>
      <c r="B370" s="89"/>
      <c r="D370" s="98"/>
      <c r="E370" s="90"/>
      <c r="F370" s="335"/>
    </row>
    <row r="371" spans="1:6" ht="13.5" thickBot="1">
      <c r="A371" s="88"/>
      <c r="B371" s="89"/>
      <c r="D371" s="98"/>
      <c r="E371" s="90"/>
      <c r="F371" s="335"/>
    </row>
    <row r="372" spans="1:6" ht="13.5" thickBot="1">
      <c r="A372" s="88"/>
      <c r="B372" s="89"/>
      <c r="D372" s="98"/>
      <c r="E372" s="90"/>
      <c r="F372" s="335"/>
    </row>
    <row r="373" spans="1:6" ht="13.5" thickBot="1">
      <c r="A373" s="88"/>
      <c r="B373" s="89"/>
      <c r="D373" s="98"/>
      <c r="E373" s="103" t="e">
        <f>AVERAGE(B363:B374)</f>
        <v>#DIV/0!</v>
      </c>
      <c r="F373" s="335"/>
    </row>
    <row r="374" spans="1:6" ht="13.5" thickBot="1">
      <c r="A374" s="91"/>
      <c r="B374" s="92"/>
      <c r="C374" s="142"/>
      <c r="D374" s="105"/>
      <c r="E374" s="106" t="e">
        <f>$E$1-E373</f>
        <v>#DIV/0!</v>
      </c>
      <c r="F374" s="335"/>
    </row>
    <row r="375" spans="1:6" ht="13.5" thickBot="1">
      <c r="A375" s="86"/>
      <c r="B375" s="87"/>
      <c r="C375" s="100"/>
      <c r="D375" s="101"/>
      <c r="E375" s="102"/>
      <c r="F375" s="335"/>
    </row>
    <row r="376" spans="1:6" ht="13.5" thickBot="1">
      <c r="A376" s="88"/>
      <c r="B376" s="89"/>
      <c r="D376" s="98"/>
      <c r="E376" s="90"/>
      <c r="F376" s="335"/>
    </row>
    <row r="377" spans="1:6" ht="13.5" thickBot="1">
      <c r="A377" s="88"/>
      <c r="B377" s="89"/>
      <c r="D377" s="98"/>
      <c r="E377" s="90"/>
      <c r="F377" s="335"/>
    </row>
    <row r="378" spans="1:6" ht="13.5" thickBot="1">
      <c r="A378" s="88"/>
      <c r="B378" s="89"/>
      <c r="D378" s="98"/>
      <c r="E378" s="90"/>
      <c r="F378" s="335"/>
    </row>
    <row r="379" spans="1:6" ht="13.5" thickBot="1">
      <c r="A379" s="88"/>
      <c r="B379" s="89"/>
      <c r="D379" s="98"/>
      <c r="E379" s="90"/>
      <c r="F379" s="335"/>
    </row>
    <row r="380" spans="1:6" ht="13.5" thickBot="1">
      <c r="A380" s="88"/>
      <c r="B380" s="89"/>
      <c r="D380" s="98"/>
      <c r="E380" s="103"/>
      <c r="F380" s="335"/>
    </row>
    <row r="381" spans="1:6" ht="13.5" thickBot="1">
      <c r="A381" s="88"/>
      <c r="B381" s="89"/>
      <c r="D381" s="98"/>
      <c r="E381" s="104"/>
      <c r="F381" s="335"/>
    </row>
    <row r="382" spans="1:6" ht="13.5" thickBot="1">
      <c r="A382" s="88"/>
      <c r="B382" s="89"/>
      <c r="D382" s="98"/>
      <c r="E382" s="90"/>
      <c r="F382" s="335"/>
    </row>
    <row r="383" spans="1:6" ht="13.5" thickBot="1">
      <c r="A383" s="88"/>
      <c r="B383" s="89"/>
      <c r="D383" s="98"/>
      <c r="E383" s="90"/>
      <c r="F383" s="335"/>
    </row>
    <row r="384" spans="1:6" ht="13.5" thickBot="1">
      <c r="A384" s="88"/>
      <c r="B384" s="89"/>
      <c r="D384" s="98"/>
      <c r="E384" s="90"/>
      <c r="F384" s="335"/>
    </row>
    <row r="385" spans="1:6" ht="13.5" thickBot="1">
      <c r="A385" s="88"/>
      <c r="B385" s="89"/>
      <c r="D385" s="98"/>
      <c r="E385" s="103" t="e">
        <f>AVERAGE(B375:B386)</f>
        <v>#DIV/0!</v>
      </c>
      <c r="F385" s="335"/>
    </row>
    <row r="386" spans="1:6" ht="13.5" thickBot="1">
      <c r="A386" s="91"/>
      <c r="B386" s="92"/>
      <c r="C386" s="142"/>
      <c r="D386" s="105"/>
      <c r="E386" s="106" t="e">
        <f>$E$1-E385</f>
        <v>#DIV/0!</v>
      </c>
      <c r="F386" s="335"/>
    </row>
    <row r="387" spans="1:6" ht="13.5" thickBot="1">
      <c r="A387" s="86"/>
      <c r="B387" s="87"/>
      <c r="C387" s="100"/>
      <c r="D387" s="101"/>
      <c r="E387" s="102"/>
      <c r="F387" s="335"/>
    </row>
    <row r="388" spans="1:6" ht="13.5" thickBot="1">
      <c r="A388" s="88"/>
      <c r="B388" s="89"/>
      <c r="D388" s="98"/>
      <c r="E388" s="90"/>
      <c r="F388" s="335"/>
    </row>
    <row r="389" spans="1:6" ht="13.5" thickBot="1">
      <c r="A389" s="88"/>
      <c r="B389" s="89"/>
      <c r="D389" s="98"/>
      <c r="E389" s="90"/>
      <c r="F389" s="335"/>
    </row>
    <row r="390" spans="1:6" ht="13.5" thickBot="1">
      <c r="A390" s="88"/>
      <c r="B390" s="89"/>
      <c r="D390" s="98"/>
      <c r="E390" s="90"/>
      <c r="F390" s="335"/>
    </row>
    <row r="391" spans="1:6" ht="13.5" thickBot="1">
      <c r="A391" s="88"/>
      <c r="B391" s="89"/>
      <c r="D391" s="98"/>
      <c r="E391" s="90"/>
      <c r="F391" s="335"/>
    </row>
    <row r="392" spans="1:6" ht="13.5" thickBot="1">
      <c r="A392" s="88"/>
      <c r="B392" s="89"/>
      <c r="D392" s="98"/>
      <c r="E392" s="103"/>
      <c r="F392" s="335"/>
    </row>
    <row r="393" spans="1:6" ht="13.5" thickBot="1">
      <c r="A393" s="88"/>
      <c r="B393" s="89"/>
      <c r="D393" s="98"/>
      <c r="E393" s="104"/>
      <c r="F393" s="335"/>
    </row>
    <row r="394" spans="1:6" ht="13.5" thickBot="1">
      <c r="A394" s="88"/>
      <c r="B394" s="89"/>
      <c r="D394" s="98"/>
      <c r="E394" s="90"/>
      <c r="F394" s="335"/>
    </row>
    <row r="395" spans="1:6" ht="13.5" thickBot="1">
      <c r="A395" s="88"/>
      <c r="B395" s="89"/>
      <c r="D395" s="98"/>
      <c r="E395" s="90"/>
      <c r="F395" s="335"/>
    </row>
    <row r="396" spans="1:6" ht="13.5" thickBot="1">
      <c r="A396" s="88"/>
      <c r="B396" s="89"/>
      <c r="D396" s="98"/>
      <c r="E396" s="90"/>
      <c r="F396" s="335"/>
    </row>
    <row r="397" spans="1:6" ht="13.5" thickBot="1">
      <c r="A397" s="88"/>
      <c r="B397" s="89"/>
      <c r="D397" s="98"/>
      <c r="E397" s="103" t="e">
        <f>AVERAGE(B387:B398)</f>
        <v>#DIV/0!</v>
      </c>
      <c r="F397" s="335"/>
    </row>
    <row r="398" spans="1:6" ht="13.5" thickBot="1">
      <c r="A398" s="91"/>
      <c r="B398" s="92"/>
      <c r="C398" s="142"/>
      <c r="D398" s="105"/>
      <c r="E398" s="106" t="e">
        <f>$E$1-E397</f>
        <v>#DIV/0!</v>
      </c>
      <c r="F398" s="335"/>
    </row>
    <row r="399" spans="1:6" ht="13.5" thickBot="1">
      <c r="A399" s="86"/>
      <c r="B399" s="87"/>
      <c r="C399" s="100"/>
      <c r="D399" s="101"/>
      <c r="E399" s="102"/>
      <c r="F399" s="335"/>
    </row>
    <row r="400" spans="1:6" ht="13.5" thickBot="1">
      <c r="A400" s="88"/>
      <c r="B400" s="89"/>
      <c r="D400" s="98"/>
      <c r="E400" s="90"/>
      <c r="F400" s="335"/>
    </row>
    <row r="401" spans="1:6" ht="13.5" thickBot="1">
      <c r="A401" s="88"/>
      <c r="B401" s="89"/>
      <c r="D401" s="98"/>
      <c r="E401" s="90"/>
      <c r="F401" s="335"/>
    </row>
    <row r="402" spans="1:6" ht="13.5" thickBot="1">
      <c r="A402" s="88"/>
      <c r="B402" s="89"/>
      <c r="D402" s="98"/>
      <c r="E402" s="90"/>
      <c r="F402" s="335"/>
    </row>
    <row r="403" spans="1:6" ht="13.5" thickBot="1">
      <c r="A403" s="88"/>
      <c r="B403" s="89"/>
      <c r="D403" s="98"/>
      <c r="E403" s="90"/>
      <c r="F403" s="335"/>
    </row>
    <row r="404" spans="1:6" ht="13.5" thickBot="1">
      <c r="A404" s="88"/>
      <c r="B404" s="89"/>
      <c r="D404" s="98"/>
      <c r="E404" s="103"/>
      <c r="F404" s="335"/>
    </row>
    <row r="405" spans="1:6" ht="13.5" thickBot="1">
      <c r="A405" s="88"/>
      <c r="B405" s="89"/>
      <c r="D405" s="98"/>
      <c r="E405" s="104"/>
      <c r="F405" s="335"/>
    </row>
    <row r="406" spans="1:6" ht="13.5" thickBot="1">
      <c r="A406" s="88"/>
      <c r="B406" s="89"/>
      <c r="D406" s="98"/>
      <c r="E406" s="90"/>
      <c r="F406" s="335"/>
    </row>
    <row r="407" spans="1:6" ht="13.5" thickBot="1">
      <c r="A407" s="88"/>
      <c r="B407" s="89"/>
      <c r="D407" s="98"/>
      <c r="E407" s="90"/>
      <c r="F407" s="335"/>
    </row>
    <row r="408" spans="1:6" ht="13.5" thickBot="1">
      <c r="A408" s="88"/>
      <c r="B408" s="89"/>
      <c r="D408" s="98"/>
      <c r="E408" s="90"/>
      <c r="F408" s="335"/>
    </row>
    <row r="409" spans="1:6" ht="13.5" thickBot="1">
      <c r="A409" s="88"/>
      <c r="B409" s="89"/>
      <c r="D409" s="98"/>
      <c r="E409" s="103" t="e">
        <f>AVERAGE(B399:B410)</f>
        <v>#DIV/0!</v>
      </c>
      <c r="F409" s="335"/>
    </row>
    <row r="410" spans="1:6" ht="13.5" thickBot="1">
      <c r="A410" s="91"/>
      <c r="B410" s="92"/>
      <c r="C410" s="142"/>
      <c r="D410" s="105"/>
      <c r="E410" s="106" t="e">
        <f>$E$1-E409</f>
        <v>#DIV/0!</v>
      </c>
      <c r="F410" s="335"/>
    </row>
  </sheetData>
  <mergeCells count="102">
    <mergeCell ref="F179:F182"/>
    <mergeCell ref="F183:F186"/>
    <mergeCell ref="F187:F190"/>
    <mergeCell ref="F191:F194"/>
    <mergeCell ref="F163:F166"/>
    <mergeCell ref="F167:F170"/>
    <mergeCell ref="F171:F174"/>
    <mergeCell ref="F175:F178"/>
    <mergeCell ref="F147:F150"/>
    <mergeCell ref="F151:F154"/>
    <mergeCell ref="F155:F158"/>
    <mergeCell ref="F159:F162"/>
    <mergeCell ref="F131:F134"/>
    <mergeCell ref="F135:F138"/>
    <mergeCell ref="F139:F142"/>
    <mergeCell ref="F143:F146"/>
    <mergeCell ref="F115:F118"/>
    <mergeCell ref="F119:F122"/>
    <mergeCell ref="F123:F126"/>
    <mergeCell ref="F127:F130"/>
    <mergeCell ref="F99:F102"/>
    <mergeCell ref="F103:F106"/>
    <mergeCell ref="F107:F110"/>
    <mergeCell ref="F111:F114"/>
    <mergeCell ref="F83:F86"/>
    <mergeCell ref="F87:F90"/>
    <mergeCell ref="F91:F94"/>
    <mergeCell ref="F95:F98"/>
    <mergeCell ref="F67:F70"/>
    <mergeCell ref="F71:F74"/>
    <mergeCell ref="F75:F78"/>
    <mergeCell ref="F79:F82"/>
    <mergeCell ref="F51:F54"/>
    <mergeCell ref="F55:F58"/>
    <mergeCell ref="F59:F62"/>
    <mergeCell ref="F63:F66"/>
    <mergeCell ref="F35:F38"/>
    <mergeCell ref="F39:F42"/>
    <mergeCell ref="F43:F46"/>
    <mergeCell ref="F47:F50"/>
    <mergeCell ref="F19:F22"/>
    <mergeCell ref="F23:F26"/>
    <mergeCell ref="F27:F30"/>
    <mergeCell ref="F31:F34"/>
    <mergeCell ref="F2:F5"/>
    <mergeCell ref="F6:F9"/>
    <mergeCell ref="F10:F13"/>
    <mergeCell ref="F15:F18"/>
    <mergeCell ref="F195:F198"/>
    <mergeCell ref="F199:F202"/>
    <mergeCell ref="F203:F206"/>
    <mergeCell ref="F207:F210"/>
    <mergeCell ref="F211:F214"/>
    <mergeCell ref="F215:F218"/>
    <mergeCell ref="F219:F222"/>
    <mergeCell ref="F223:F226"/>
    <mergeCell ref="F227:F230"/>
    <mergeCell ref="F231:F234"/>
    <mergeCell ref="F235:F238"/>
    <mergeCell ref="F239:F242"/>
    <mergeCell ref="F243:F246"/>
    <mergeCell ref="F247:F250"/>
    <mergeCell ref="F251:F254"/>
    <mergeCell ref="F255:F258"/>
    <mergeCell ref="F259:F262"/>
    <mergeCell ref="F263:F266"/>
    <mergeCell ref="F267:F270"/>
    <mergeCell ref="F271:F274"/>
    <mergeCell ref="F275:F278"/>
    <mergeCell ref="F279:F282"/>
    <mergeCell ref="F283:F286"/>
    <mergeCell ref="F287:F290"/>
    <mergeCell ref="F291:F294"/>
    <mergeCell ref="F295:F298"/>
    <mergeCell ref="F299:F302"/>
    <mergeCell ref="F303:F306"/>
    <mergeCell ref="F307:F310"/>
    <mergeCell ref="F311:F314"/>
    <mergeCell ref="F315:F318"/>
    <mergeCell ref="F319:F322"/>
    <mergeCell ref="F323:F326"/>
    <mergeCell ref="F327:F330"/>
    <mergeCell ref="F331:F334"/>
    <mergeCell ref="F335:F338"/>
    <mergeCell ref="F339:F342"/>
    <mergeCell ref="F343:F346"/>
    <mergeCell ref="F347:F350"/>
    <mergeCell ref="F351:F354"/>
    <mergeCell ref="F355:F358"/>
    <mergeCell ref="F359:F362"/>
    <mergeCell ref="F363:F366"/>
    <mergeCell ref="F367:F370"/>
    <mergeCell ref="F371:F374"/>
    <mergeCell ref="F375:F378"/>
    <mergeCell ref="F379:F382"/>
    <mergeCell ref="F383:F386"/>
    <mergeCell ref="F403:F406"/>
    <mergeCell ref="F407:F410"/>
    <mergeCell ref="F387:F390"/>
    <mergeCell ref="F391:F394"/>
    <mergeCell ref="F395:F398"/>
    <mergeCell ref="F399:F402"/>
  </mergeCell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belle6"/>
  <dimension ref="A1:L29"/>
  <sheetViews>
    <sheetView tabSelected="1" workbookViewId="0" topLeftCell="A7">
      <selection activeCell="B23" sqref="B23:L23"/>
    </sheetView>
  </sheetViews>
  <sheetFormatPr defaultColWidth="11.421875" defaultRowHeight="26.25" customHeight="1"/>
  <cols>
    <col min="1" max="1" width="4.140625" style="272" customWidth="1"/>
    <col min="2" max="16384" width="11.421875" style="267" customWidth="1"/>
  </cols>
  <sheetData>
    <row r="1" spans="1:12" ht="17.25" customHeight="1">
      <c r="A1" s="272" t="s">
        <v>63</v>
      </c>
      <c r="B1" s="336" t="s">
        <v>74</v>
      </c>
      <c r="C1" s="336"/>
      <c r="D1" s="336"/>
      <c r="E1" s="336"/>
      <c r="F1" s="336"/>
      <c r="G1" s="336"/>
      <c r="H1" s="336"/>
      <c r="I1" s="336"/>
      <c r="J1" s="336"/>
      <c r="K1" s="336"/>
      <c r="L1" s="336"/>
    </row>
    <row r="2" spans="1:12" ht="26.25" customHeight="1">
      <c r="A2" s="272" t="s">
        <v>67</v>
      </c>
      <c r="B2" s="336" t="s">
        <v>65</v>
      </c>
      <c r="C2" s="336"/>
      <c r="D2" s="336"/>
      <c r="E2" s="336"/>
      <c r="F2" s="336"/>
      <c r="G2" s="336"/>
      <c r="H2" s="336"/>
      <c r="I2" s="336"/>
      <c r="J2" s="336"/>
      <c r="K2" s="336"/>
      <c r="L2" s="336"/>
    </row>
    <row r="3" spans="2:12" ht="18" customHeight="1">
      <c r="B3" s="336" t="s">
        <v>66</v>
      </c>
      <c r="C3" s="336"/>
      <c r="D3" s="336"/>
      <c r="E3" s="336"/>
      <c r="F3" s="336"/>
      <c r="G3" s="336"/>
      <c r="H3" s="336"/>
      <c r="I3" s="336"/>
      <c r="J3" s="336"/>
      <c r="K3" s="336"/>
      <c r="L3" s="336"/>
    </row>
    <row r="4" spans="2:12" ht="17.25" customHeight="1">
      <c r="B4" s="336" t="s">
        <v>69</v>
      </c>
      <c r="C4" s="336"/>
      <c r="D4" s="336"/>
      <c r="E4" s="336"/>
      <c r="F4" s="336"/>
      <c r="G4" s="336"/>
      <c r="H4" s="336"/>
      <c r="I4" s="336"/>
      <c r="J4" s="336"/>
      <c r="K4" s="336"/>
      <c r="L4" s="336"/>
    </row>
    <row r="5" spans="1:12" ht="15.75" customHeight="1">
      <c r="A5" s="272" t="s">
        <v>68</v>
      </c>
      <c r="B5" s="336" t="s">
        <v>125</v>
      </c>
      <c r="C5" s="336"/>
      <c r="D5" s="336"/>
      <c r="E5" s="336"/>
      <c r="F5" s="336"/>
      <c r="G5" s="336"/>
      <c r="H5" s="336"/>
      <c r="I5" s="336"/>
      <c r="J5" s="336"/>
      <c r="K5" s="336"/>
      <c r="L5" s="336"/>
    </row>
    <row r="6" spans="1:12" ht="17.25" customHeight="1">
      <c r="A6" s="272" t="s">
        <v>70</v>
      </c>
      <c r="B6" s="336" t="s">
        <v>71</v>
      </c>
      <c r="C6" s="336"/>
      <c r="D6" s="336"/>
      <c r="E6" s="336"/>
      <c r="F6" s="336"/>
      <c r="G6" s="336"/>
      <c r="H6" s="336"/>
      <c r="I6" s="336"/>
      <c r="J6" s="336"/>
      <c r="K6" s="336"/>
      <c r="L6" s="336"/>
    </row>
    <row r="7" spans="1:12" ht="26.25" customHeight="1">
      <c r="A7" s="272" t="s">
        <v>72</v>
      </c>
      <c r="B7" s="336" t="s">
        <v>73</v>
      </c>
      <c r="C7" s="336"/>
      <c r="D7" s="336"/>
      <c r="E7" s="336"/>
      <c r="F7" s="336"/>
      <c r="G7" s="336"/>
      <c r="H7" s="336"/>
      <c r="I7" s="336"/>
      <c r="J7" s="336"/>
      <c r="K7" s="336"/>
      <c r="L7" s="336"/>
    </row>
    <row r="8" spans="1:12" ht="15.75" customHeight="1">
      <c r="A8" s="272" t="s">
        <v>75</v>
      </c>
      <c r="B8" s="336" t="s">
        <v>76</v>
      </c>
      <c r="C8" s="336"/>
      <c r="D8" s="336"/>
      <c r="E8" s="336"/>
      <c r="F8" s="336"/>
      <c r="G8" s="336"/>
      <c r="H8" s="336"/>
      <c r="I8" s="336"/>
      <c r="J8" s="336"/>
      <c r="K8" s="336"/>
      <c r="L8" s="336"/>
    </row>
    <row r="9" spans="1:12" ht="26.25" customHeight="1">
      <c r="A9" s="272" t="s">
        <v>77</v>
      </c>
      <c r="B9" s="336" t="s">
        <v>78</v>
      </c>
      <c r="C9" s="336"/>
      <c r="D9" s="336"/>
      <c r="E9" s="336"/>
      <c r="F9" s="336"/>
      <c r="G9" s="336"/>
      <c r="H9" s="336"/>
      <c r="I9" s="336"/>
      <c r="J9" s="336"/>
      <c r="K9" s="336"/>
      <c r="L9" s="336"/>
    </row>
    <row r="10" spans="2:12" ht="16.5" customHeight="1">
      <c r="B10" s="336" t="s">
        <v>79</v>
      </c>
      <c r="C10" s="336"/>
      <c r="D10" s="336"/>
      <c r="E10" s="336"/>
      <c r="F10" s="336"/>
      <c r="G10" s="336"/>
      <c r="H10" s="336"/>
      <c r="I10" s="336"/>
      <c r="J10" s="336"/>
      <c r="K10" s="336"/>
      <c r="L10" s="336"/>
    </row>
    <row r="11" spans="1:12" ht="15.75" customHeight="1">
      <c r="A11" s="272" t="s">
        <v>81</v>
      </c>
      <c r="B11" s="336" t="s">
        <v>82</v>
      </c>
      <c r="C11" s="336"/>
      <c r="D11" s="336"/>
      <c r="E11" s="336"/>
      <c r="F11" s="336"/>
      <c r="G11" s="336"/>
      <c r="H11" s="336"/>
      <c r="I11" s="336"/>
      <c r="J11" s="336"/>
      <c r="K11" s="336"/>
      <c r="L11" s="336"/>
    </row>
    <row r="12" spans="1:12" ht="15.75" customHeight="1">
      <c r="A12" s="272" t="s">
        <v>85</v>
      </c>
      <c r="B12" s="336" t="s">
        <v>86</v>
      </c>
      <c r="C12" s="336"/>
      <c r="D12" s="336"/>
      <c r="E12" s="336"/>
      <c r="F12" s="336"/>
      <c r="G12" s="336"/>
      <c r="H12" s="336"/>
      <c r="I12" s="336"/>
      <c r="J12" s="336"/>
      <c r="K12" s="336"/>
      <c r="L12" s="336"/>
    </row>
    <row r="13" spans="1:12" ht="15.75" customHeight="1">
      <c r="A13" s="272" t="s">
        <v>92</v>
      </c>
      <c r="B13" s="336" t="s">
        <v>93</v>
      </c>
      <c r="C13" s="336"/>
      <c r="D13" s="336"/>
      <c r="E13" s="336"/>
      <c r="F13" s="336"/>
      <c r="G13" s="336"/>
      <c r="H13" s="336"/>
      <c r="I13" s="336"/>
      <c r="J13" s="336"/>
      <c r="K13" s="336"/>
      <c r="L13" s="336"/>
    </row>
    <row r="14" spans="1:12" ht="16.5" customHeight="1">
      <c r="A14" s="272" t="s">
        <v>64</v>
      </c>
      <c r="B14" s="336" t="s">
        <v>83</v>
      </c>
      <c r="C14" s="336"/>
      <c r="D14" s="336"/>
      <c r="E14" s="336"/>
      <c r="F14" s="336"/>
      <c r="G14" s="336"/>
      <c r="H14" s="336"/>
      <c r="I14" s="336"/>
      <c r="J14" s="336"/>
      <c r="K14" s="336"/>
      <c r="L14" s="336"/>
    </row>
    <row r="15" spans="2:12" ht="15.75" customHeight="1">
      <c r="B15" s="336" t="s">
        <v>87</v>
      </c>
      <c r="C15" s="336"/>
      <c r="D15" s="336"/>
      <c r="E15" s="336"/>
      <c r="F15" s="336"/>
      <c r="G15" s="336"/>
      <c r="H15" s="336"/>
      <c r="I15" s="336"/>
      <c r="J15" s="336"/>
      <c r="K15" s="336"/>
      <c r="L15" s="336"/>
    </row>
    <row r="16" spans="2:12" ht="15.75" customHeight="1">
      <c r="B16" s="336" t="s">
        <v>84</v>
      </c>
      <c r="C16" s="336"/>
      <c r="D16" s="336"/>
      <c r="E16" s="336"/>
      <c r="F16" s="336"/>
      <c r="G16" s="336"/>
      <c r="H16" s="336"/>
      <c r="I16" s="336"/>
      <c r="J16" s="336"/>
      <c r="K16" s="336"/>
      <c r="L16" s="336"/>
    </row>
    <row r="17" spans="2:12" ht="26.25" customHeight="1">
      <c r="B17" s="336" t="s">
        <v>95</v>
      </c>
      <c r="C17" s="336"/>
      <c r="D17" s="336"/>
      <c r="E17" s="336"/>
      <c r="F17" s="336"/>
      <c r="G17" s="336"/>
      <c r="H17" s="336"/>
      <c r="I17" s="336"/>
      <c r="J17" s="336"/>
      <c r="K17" s="336"/>
      <c r="L17" s="336"/>
    </row>
    <row r="18" spans="1:12" ht="17.25" customHeight="1">
      <c r="A18" s="272" t="s">
        <v>88</v>
      </c>
      <c r="B18" s="336" t="s">
        <v>89</v>
      </c>
      <c r="C18" s="336"/>
      <c r="D18" s="336"/>
      <c r="E18" s="336"/>
      <c r="F18" s="336"/>
      <c r="G18" s="336"/>
      <c r="H18" s="336"/>
      <c r="I18" s="336"/>
      <c r="J18" s="336"/>
      <c r="K18" s="336"/>
      <c r="L18" s="336"/>
    </row>
    <row r="19" spans="1:12" ht="24" customHeight="1">
      <c r="A19" s="272" t="s">
        <v>90</v>
      </c>
      <c r="B19" s="336" t="s">
        <v>124</v>
      </c>
      <c r="C19" s="336"/>
      <c r="D19" s="336"/>
      <c r="E19" s="336"/>
      <c r="F19" s="336"/>
      <c r="G19" s="336"/>
      <c r="H19" s="336"/>
      <c r="I19" s="336"/>
      <c r="J19" s="336"/>
      <c r="K19" s="336"/>
      <c r="L19" s="336"/>
    </row>
    <row r="20" spans="1:12" ht="26.25" customHeight="1">
      <c r="A20" s="272" t="s">
        <v>126</v>
      </c>
      <c r="B20" s="336" t="s">
        <v>127</v>
      </c>
      <c r="C20" s="336"/>
      <c r="D20" s="336"/>
      <c r="E20" s="336"/>
      <c r="F20" s="336"/>
      <c r="G20" s="336"/>
      <c r="H20" s="336"/>
      <c r="I20" s="336"/>
      <c r="J20" s="336"/>
      <c r="K20" s="336"/>
      <c r="L20" s="336"/>
    </row>
    <row r="21" spans="1:12" ht="26.25" customHeight="1">
      <c r="A21" s="272" t="s">
        <v>128</v>
      </c>
      <c r="B21" s="336" t="s">
        <v>129</v>
      </c>
      <c r="C21" s="336"/>
      <c r="D21" s="336"/>
      <c r="E21" s="336"/>
      <c r="F21" s="336"/>
      <c r="G21" s="336"/>
      <c r="H21" s="336"/>
      <c r="I21" s="336"/>
      <c r="J21" s="336"/>
      <c r="K21" s="336"/>
      <c r="L21" s="336"/>
    </row>
    <row r="22" spans="1:12" ht="26.25" customHeight="1">
      <c r="A22" s="272" t="s">
        <v>130</v>
      </c>
      <c r="B22" s="336" t="s">
        <v>131</v>
      </c>
      <c r="C22" s="336"/>
      <c r="D22" s="336"/>
      <c r="E22" s="336"/>
      <c r="F22" s="336"/>
      <c r="G22" s="336"/>
      <c r="H22" s="336"/>
      <c r="I22" s="336"/>
      <c r="J22" s="336"/>
      <c r="K22" s="336"/>
      <c r="L22" s="336"/>
    </row>
    <row r="23" spans="2:12" ht="26.25" customHeight="1">
      <c r="B23" s="336" t="s">
        <v>91</v>
      </c>
      <c r="C23" s="336"/>
      <c r="D23" s="336"/>
      <c r="E23" s="336"/>
      <c r="F23" s="336"/>
      <c r="G23" s="336"/>
      <c r="H23" s="336"/>
      <c r="I23" s="336"/>
      <c r="J23" s="336"/>
      <c r="K23" s="336"/>
      <c r="L23" s="336"/>
    </row>
    <row r="24" spans="2:12" ht="26.25" customHeight="1">
      <c r="B24" s="336"/>
      <c r="C24" s="336"/>
      <c r="D24" s="336"/>
      <c r="E24" s="336"/>
      <c r="F24" s="336"/>
      <c r="G24" s="336"/>
      <c r="H24" s="336"/>
      <c r="I24" s="336"/>
      <c r="J24" s="336"/>
      <c r="K24" s="336"/>
      <c r="L24" s="336"/>
    </row>
    <row r="25" spans="2:12" ht="26.25" customHeight="1">
      <c r="B25" s="336"/>
      <c r="C25" s="336"/>
      <c r="D25" s="336"/>
      <c r="E25" s="336"/>
      <c r="F25" s="336"/>
      <c r="G25" s="336"/>
      <c r="H25" s="336"/>
      <c r="I25" s="336"/>
      <c r="J25" s="336"/>
      <c r="K25" s="336"/>
      <c r="L25" s="336"/>
    </row>
    <row r="26" spans="2:12" ht="26.25" customHeight="1">
      <c r="B26" s="336"/>
      <c r="C26" s="336"/>
      <c r="D26" s="336"/>
      <c r="E26" s="336"/>
      <c r="F26" s="336"/>
      <c r="G26" s="336"/>
      <c r="H26" s="336"/>
      <c r="I26" s="336"/>
      <c r="J26" s="336"/>
      <c r="K26" s="336"/>
      <c r="L26" s="336"/>
    </row>
    <row r="27" spans="2:12" ht="26.25" customHeight="1">
      <c r="B27" s="336"/>
      <c r="C27" s="336"/>
      <c r="D27" s="336"/>
      <c r="E27" s="336"/>
      <c r="F27" s="336"/>
      <c r="G27" s="336"/>
      <c r="H27" s="336"/>
      <c r="I27" s="336"/>
      <c r="J27" s="336"/>
      <c r="K27" s="336"/>
      <c r="L27" s="336"/>
    </row>
    <row r="28" spans="2:12" ht="26.25" customHeight="1">
      <c r="B28" s="336"/>
      <c r="C28" s="336"/>
      <c r="D28" s="336"/>
      <c r="E28" s="336"/>
      <c r="F28" s="336"/>
      <c r="G28" s="336"/>
      <c r="H28" s="336"/>
      <c r="I28" s="336"/>
      <c r="J28" s="336"/>
      <c r="K28" s="336"/>
      <c r="L28" s="336"/>
    </row>
    <row r="29" spans="2:12" ht="26.25" customHeight="1">
      <c r="B29" s="336"/>
      <c r="C29" s="336"/>
      <c r="D29" s="336"/>
      <c r="E29" s="336"/>
      <c r="F29" s="336"/>
      <c r="G29" s="336"/>
      <c r="H29" s="336"/>
      <c r="I29" s="336"/>
      <c r="J29" s="336"/>
      <c r="K29" s="336"/>
      <c r="L29" s="336"/>
    </row>
  </sheetData>
  <mergeCells count="29">
    <mergeCell ref="B25:L25"/>
    <mergeCell ref="B15:L15"/>
    <mergeCell ref="B16:L16"/>
    <mergeCell ref="B17:L17"/>
    <mergeCell ref="B18:L18"/>
    <mergeCell ref="B10:L10"/>
    <mergeCell ref="B11:L11"/>
    <mergeCell ref="B12:L12"/>
    <mergeCell ref="B14:L14"/>
    <mergeCell ref="B13:L13"/>
    <mergeCell ref="B1:L1"/>
    <mergeCell ref="B2:L2"/>
    <mergeCell ref="B3:L3"/>
    <mergeCell ref="B4:L4"/>
    <mergeCell ref="B9:L9"/>
    <mergeCell ref="B5:L5"/>
    <mergeCell ref="B6:L6"/>
    <mergeCell ref="B7:L7"/>
    <mergeCell ref="B8:L8"/>
    <mergeCell ref="B27:L27"/>
    <mergeCell ref="B28:L28"/>
    <mergeCell ref="B29:L29"/>
    <mergeCell ref="B19:L19"/>
    <mergeCell ref="B20:L20"/>
    <mergeCell ref="B21:L21"/>
    <mergeCell ref="B22:L22"/>
    <mergeCell ref="B23:L23"/>
    <mergeCell ref="B26:L26"/>
    <mergeCell ref="B24:L24"/>
  </mergeCells>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sheetPr codeName="Tabelle91"/>
  <dimension ref="A1:A16"/>
  <sheetViews>
    <sheetView zoomScale="70" zoomScaleNormal="70" workbookViewId="0" topLeftCell="A1">
      <selection activeCell="A16" sqref="A16"/>
    </sheetView>
  </sheetViews>
  <sheetFormatPr defaultColWidth="11.421875" defaultRowHeight="345.75" customHeight="1"/>
  <cols>
    <col min="1" max="1" width="199.28125" style="266" customWidth="1"/>
    <col min="2" max="2" width="52.7109375" style="0" customWidth="1"/>
    <col min="3" max="10" width="26.57421875" style="0" customWidth="1"/>
  </cols>
  <sheetData>
    <row r="1" s="270" customFormat="1" ht="345.75" customHeight="1">
      <c r="A1" s="269" t="str">
        <f>CONCATENATE(Einschreiben!A2,"               ",Einschreiben!P10)</f>
        <v>SG Erdmannsdorf               0</v>
      </c>
    </row>
    <row r="2" s="270" customFormat="1" ht="345.75" customHeight="1">
      <c r="A2" s="271" t="str">
        <f>IF(Einschreiben!P3=0,CONCATENATE(Einschreiben!A3,"               ","noch nicht gespielt"),CONCATENATE(Einschreiben!A3,"               ",Einschreiben!P3))</f>
        <v>               noch nicht gespielt</v>
      </c>
    </row>
    <row r="3" s="270" customFormat="1" ht="345.75" customHeight="1">
      <c r="A3" s="271" t="str">
        <f>IF(Einschreiben!P4=0,CONCATENATE(Einschreiben!A4,"               ","noch nicht gespielt"),CONCATENATE(Einschreiben!A4,"               ",Einschreiben!P4))</f>
        <v>               noch nicht gespielt</v>
      </c>
    </row>
    <row r="4" s="270" customFormat="1" ht="345.75" customHeight="1">
      <c r="A4" s="271" t="str">
        <f>IF(Einschreiben!P5=0,CONCATENATE(Einschreiben!A5,"               ","noch nicht gespielt"),CONCATENATE(Einschreiben!A5,"               ",Einschreiben!P5))</f>
        <v>               noch nicht gespielt</v>
      </c>
    </row>
    <row r="5" s="270" customFormat="1" ht="345.75" customHeight="1">
      <c r="A5" s="271" t="str">
        <f>IF(Einschreiben!P6=0,CONCATENATE(Einschreiben!A6,"               ","noch nicht gespielt"),CONCATENATE(Einschreiben!A6,"               ",Einschreiben!P6))</f>
        <v>               noch nicht gespielt</v>
      </c>
    </row>
    <row r="6" s="270" customFormat="1" ht="345.75" customHeight="1">
      <c r="A6" s="271" t="str">
        <f>IF(Einschreiben!P7=0,CONCATENATE(Einschreiben!A7,"               ","noch nicht gespielt"),CONCATENATE(Einschreiben!A7,"               ",Einschreiben!P7))</f>
        <v>               noch nicht gespielt</v>
      </c>
    </row>
    <row r="7" s="270" customFormat="1" ht="345.75" customHeight="1">
      <c r="A7" s="271" t="str">
        <f>IF(Einschreiben!P8=0,CONCATENATE(Einschreiben!A8,"               ","noch nicht gespielt"),CONCATENATE(Einschreiben!A8,"               ",Einschreiben!P8))</f>
        <v>               noch nicht gespielt</v>
      </c>
    </row>
    <row r="8" s="270" customFormat="1" ht="345.75" customHeight="1">
      <c r="A8" s="269" t="str">
        <f>CONCATENATE(Einschreiben!A11,"               ",Einschreiben!P19)</f>
        <v>               0</v>
      </c>
    </row>
    <row r="9" s="270" customFormat="1" ht="345.75" customHeight="1">
      <c r="A9" s="271" t="str">
        <f>IF(Einschreiben!P12=0,CONCATENATE(Einschreiben!A12,"               ","noch nicht gespielt"),CONCATENATE(Einschreiben!A12,"               ",Einschreiben!P12))</f>
        <v>               noch nicht gespielt</v>
      </c>
    </row>
    <row r="10" s="270" customFormat="1" ht="345.75" customHeight="1">
      <c r="A10" s="271" t="str">
        <f>IF(Einschreiben!P13=0,CONCATENATE(Einschreiben!A13,"               ","noch nicht gespielt"),CONCATENATE(Einschreiben!A13,"               ",Einschreiben!P13))</f>
        <v>               noch nicht gespielt</v>
      </c>
    </row>
    <row r="11" s="270" customFormat="1" ht="345.75" customHeight="1">
      <c r="A11" s="271" t="str">
        <f>IF(Einschreiben!P14=0,CONCATENATE(Einschreiben!A14,"               ","noch nicht gespielt"),CONCATENATE(Einschreiben!A14,"               ",Einschreiben!P14))</f>
        <v>               noch nicht gespielt</v>
      </c>
    </row>
    <row r="12" s="270" customFormat="1" ht="345.75" customHeight="1">
      <c r="A12" s="271" t="str">
        <f>IF(Einschreiben!P15=0,CONCATENATE(Einschreiben!A15,"               ","noch nicht gespielt"),CONCATENATE(Einschreiben!A15,"               ",Einschreiben!P15))</f>
        <v>               noch nicht gespielt</v>
      </c>
    </row>
    <row r="13" s="270" customFormat="1" ht="345.75" customHeight="1">
      <c r="A13" s="271" t="str">
        <f>IF(Einschreiben!P16=0,CONCATENATE(Einschreiben!A16,"               ","noch nicht gespielt"),CONCATENATE(Einschreiben!A16,"               ",Einschreiben!P16))</f>
        <v>               noch nicht gespielt</v>
      </c>
    </row>
    <row r="14" s="270" customFormat="1" ht="345.75" customHeight="1">
      <c r="A14" s="271" t="str">
        <f>IF(Einschreiben!P17=0,CONCATENATE(Einschreiben!A17,"               ","noch nicht gespielt"),CONCATENATE(Einschreiben!A17,"               ",Einschreiben!P17))</f>
        <v>               noch nicht gespielt</v>
      </c>
    </row>
    <row r="15" s="264" customFormat="1" ht="345.75" customHeight="1">
      <c r="A15" s="273" t="str">
        <f>CONCATENATE(Einschreiben!A2,"          ",Einschreiben!P10,"                    ",Einschreiben!A11,"          ",Einschreiben!P19)</f>
        <v>SG Erdmannsdorf          0                              0</v>
      </c>
    </row>
    <row r="16" s="264" customFormat="1" ht="345.75" customHeight="1">
      <c r="A16" s="265"/>
    </row>
  </sheetData>
  <conditionalFormatting sqref="A15">
    <cfRule type="cellIs" priority="1" dxfId="3" operator="greaterThan" stopIfTrue="1">
      <formula>0</formula>
    </cfRule>
    <cfRule type="cellIs" priority="2" dxfId="8" operator="lessThanOrEqual" stopIfTrue="1">
      <formula>0</formula>
    </cfRule>
  </conditionalFormatting>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7"/>
  <dimension ref="A1:R35"/>
  <sheetViews>
    <sheetView showZeros="0" workbookViewId="0" topLeftCell="A1">
      <selection activeCell="O3" sqref="O3"/>
    </sheetView>
  </sheetViews>
  <sheetFormatPr defaultColWidth="11.421875" defaultRowHeight="20.25" customHeight="1"/>
  <cols>
    <col min="1" max="4" width="8.28125" style="0" customWidth="1"/>
    <col min="5" max="5" width="6.7109375" style="0" customWidth="1"/>
    <col min="6" max="6" width="3.28125" style="0" customWidth="1"/>
    <col min="7" max="10" width="8.28125" style="0" customWidth="1"/>
    <col min="11" max="11" width="6.7109375" style="0" customWidth="1"/>
    <col min="12" max="12" width="3.28125" style="0" customWidth="1"/>
    <col min="13" max="16" width="8.28125" style="0" customWidth="1"/>
    <col min="17" max="17" width="6.7109375" style="0" customWidth="1"/>
    <col min="18" max="18" width="3.28125" style="0" customWidth="1"/>
  </cols>
  <sheetData>
    <row r="1" spans="1:18" ht="20.25" customHeight="1">
      <c r="A1" s="181" t="s">
        <v>97</v>
      </c>
      <c r="B1" s="179"/>
      <c r="C1" s="179" t="s">
        <v>55</v>
      </c>
      <c r="D1" s="179"/>
      <c r="E1" s="180"/>
      <c r="F1" s="180"/>
      <c r="G1" s="181" t="s">
        <v>97</v>
      </c>
      <c r="H1" s="179"/>
      <c r="I1" s="179" t="str">
        <f>$C$1</f>
        <v>SG Erdmannsdorf</v>
      </c>
      <c r="J1" s="179"/>
      <c r="K1" s="180"/>
      <c r="L1" s="182"/>
      <c r="M1" s="179" t="s">
        <v>97</v>
      </c>
      <c r="N1" s="179"/>
      <c r="O1" s="179" t="str">
        <f>$C$1</f>
        <v>SG Erdmannsdorf</v>
      </c>
      <c r="P1" s="179"/>
      <c r="Q1" s="180"/>
      <c r="R1" s="182"/>
    </row>
    <row r="2" spans="1:18" ht="8.25" customHeight="1">
      <c r="A2" s="183"/>
      <c r="B2" s="98"/>
      <c r="C2" s="98"/>
      <c r="D2" s="98"/>
      <c r="E2" s="98"/>
      <c r="F2" s="98"/>
      <c r="G2" s="183"/>
      <c r="H2" s="98"/>
      <c r="I2" s="98"/>
      <c r="J2" s="98"/>
      <c r="K2" s="98"/>
      <c r="L2" s="184"/>
      <c r="M2" s="98"/>
      <c r="N2" s="98"/>
      <c r="O2" s="98"/>
      <c r="P2" s="98"/>
      <c r="Q2" s="98"/>
      <c r="R2" s="184"/>
    </row>
    <row r="3" spans="1:18" ht="20.25" customHeight="1">
      <c r="A3" s="185" t="s">
        <v>7</v>
      </c>
      <c r="B3" s="25"/>
      <c r="C3" s="25">
        <f>Einschreiben!A3</f>
        <v>0</v>
      </c>
      <c r="D3" s="25"/>
      <c r="E3" s="98"/>
      <c r="F3" s="98"/>
      <c r="G3" s="185" t="s">
        <v>7</v>
      </c>
      <c r="H3" s="25"/>
      <c r="I3" s="25">
        <f>Einschreiben!A4</f>
        <v>0</v>
      </c>
      <c r="J3" s="25"/>
      <c r="K3" s="98"/>
      <c r="L3" s="184"/>
      <c r="M3" s="25" t="s">
        <v>7</v>
      </c>
      <c r="N3" s="25"/>
      <c r="O3" s="25">
        <f>Einschreiben!A5</f>
        <v>0</v>
      </c>
      <c r="P3" s="25"/>
      <c r="Q3" s="98"/>
      <c r="R3" s="184"/>
    </row>
    <row r="4" spans="1:18" ht="7.5" customHeight="1" thickBot="1">
      <c r="A4" s="183"/>
      <c r="B4" s="98"/>
      <c r="C4" s="98"/>
      <c r="D4" s="98"/>
      <c r="E4" s="98"/>
      <c r="F4" s="98"/>
      <c r="G4" s="183"/>
      <c r="H4" s="98"/>
      <c r="I4" s="98"/>
      <c r="J4" s="98"/>
      <c r="K4" s="98"/>
      <c r="L4" s="184"/>
      <c r="M4" s="98"/>
      <c r="N4" s="98"/>
      <c r="O4" s="98"/>
      <c r="P4" s="98"/>
      <c r="Q4" s="98"/>
      <c r="R4" s="184"/>
    </row>
    <row r="5" spans="1:18" ht="20.25" customHeight="1" thickBot="1">
      <c r="A5" s="186" t="s">
        <v>98</v>
      </c>
      <c r="B5" s="171" t="s">
        <v>4</v>
      </c>
      <c r="C5" s="171" t="s">
        <v>5</v>
      </c>
      <c r="D5" s="171" t="s">
        <v>6</v>
      </c>
      <c r="E5" s="172" t="s">
        <v>50</v>
      </c>
      <c r="F5" s="98"/>
      <c r="G5" s="186" t="s">
        <v>98</v>
      </c>
      <c r="H5" s="171" t="s">
        <v>4</v>
      </c>
      <c r="I5" s="171" t="s">
        <v>5</v>
      </c>
      <c r="J5" s="171" t="s">
        <v>6</v>
      </c>
      <c r="K5" s="172" t="s">
        <v>50</v>
      </c>
      <c r="L5" s="184"/>
      <c r="M5" s="193" t="s">
        <v>98</v>
      </c>
      <c r="N5" s="171" t="s">
        <v>4</v>
      </c>
      <c r="O5" s="171" t="s">
        <v>5</v>
      </c>
      <c r="P5" s="171" t="s">
        <v>6</v>
      </c>
      <c r="Q5" s="172" t="s">
        <v>50</v>
      </c>
      <c r="R5" s="184"/>
    </row>
    <row r="6" spans="1:18" ht="20.25" customHeight="1">
      <c r="A6" s="187"/>
      <c r="B6" s="173"/>
      <c r="C6" s="173"/>
      <c r="D6" s="173"/>
      <c r="E6" s="174"/>
      <c r="F6" s="98"/>
      <c r="G6" s="187"/>
      <c r="H6" s="173"/>
      <c r="I6" s="173"/>
      <c r="J6" s="173"/>
      <c r="K6" s="174"/>
      <c r="L6" s="184"/>
      <c r="M6" s="194"/>
      <c r="N6" s="173"/>
      <c r="O6" s="173"/>
      <c r="P6" s="173"/>
      <c r="Q6" s="174"/>
      <c r="R6" s="184"/>
    </row>
    <row r="7" spans="1:18" ht="20.25" customHeight="1">
      <c r="A7" s="188"/>
      <c r="B7" s="175"/>
      <c r="C7" s="175"/>
      <c r="D7" s="175"/>
      <c r="E7" s="176"/>
      <c r="F7" s="98"/>
      <c r="G7" s="188"/>
      <c r="H7" s="175"/>
      <c r="I7" s="175"/>
      <c r="J7" s="175"/>
      <c r="K7" s="176"/>
      <c r="L7" s="184"/>
      <c r="M7" s="195"/>
      <c r="N7" s="175"/>
      <c r="O7" s="175"/>
      <c r="P7" s="175"/>
      <c r="Q7" s="176"/>
      <c r="R7" s="184"/>
    </row>
    <row r="8" spans="1:18" ht="20.25" customHeight="1">
      <c r="A8" s="188"/>
      <c r="B8" s="175"/>
      <c r="C8" s="175"/>
      <c r="D8" s="175"/>
      <c r="E8" s="176"/>
      <c r="F8" s="98"/>
      <c r="G8" s="188"/>
      <c r="H8" s="175"/>
      <c r="I8" s="175"/>
      <c r="J8" s="175"/>
      <c r="K8" s="176"/>
      <c r="L8" s="184"/>
      <c r="M8" s="195"/>
      <c r="N8" s="175"/>
      <c r="O8" s="175"/>
      <c r="P8" s="175"/>
      <c r="Q8" s="176"/>
      <c r="R8" s="184"/>
    </row>
    <row r="9" spans="1:18" ht="20.25" customHeight="1" thickBot="1">
      <c r="A9" s="189"/>
      <c r="B9" s="177"/>
      <c r="C9" s="177"/>
      <c r="D9" s="177"/>
      <c r="E9" s="178"/>
      <c r="F9" s="98"/>
      <c r="G9" s="189"/>
      <c r="H9" s="177"/>
      <c r="I9" s="177"/>
      <c r="J9" s="177"/>
      <c r="K9" s="178"/>
      <c r="L9" s="184"/>
      <c r="M9" s="196"/>
      <c r="N9" s="177"/>
      <c r="O9" s="177"/>
      <c r="P9" s="177"/>
      <c r="Q9" s="178"/>
      <c r="R9" s="184"/>
    </row>
    <row r="10" spans="1:18" ht="20.25" customHeight="1" thickBot="1">
      <c r="A10" s="186" t="s">
        <v>6</v>
      </c>
      <c r="B10" s="171"/>
      <c r="C10" s="171"/>
      <c r="D10" s="171"/>
      <c r="E10" s="172"/>
      <c r="F10" s="98"/>
      <c r="G10" s="186" t="s">
        <v>6</v>
      </c>
      <c r="H10" s="171"/>
      <c r="I10" s="171"/>
      <c r="J10" s="171"/>
      <c r="K10" s="172"/>
      <c r="L10" s="184"/>
      <c r="M10" s="193" t="s">
        <v>6</v>
      </c>
      <c r="N10" s="171"/>
      <c r="O10" s="171"/>
      <c r="P10" s="171"/>
      <c r="Q10" s="172"/>
      <c r="R10" s="184"/>
    </row>
    <row r="11" spans="1:18" ht="20.25" customHeight="1" thickBot="1">
      <c r="A11" s="190"/>
      <c r="B11" s="191"/>
      <c r="C11" s="191"/>
      <c r="D11" s="191"/>
      <c r="E11" s="191"/>
      <c r="F11" s="191"/>
      <c r="G11" s="190"/>
      <c r="H11" s="191"/>
      <c r="I11" s="191"/>
      <c r="J11" s="191"/>
      <c r="K11" s="191"/>
      <c r="L11" s="192"/>
      <c r="M11" s="191"/>
      <c r="N11" s="191"/>
      <c r="O11" s="191"/>
      <c r="P11" s="191"/>
      <c r="Q11" s="191"/>
      <c r="R11" s="192"/>
    </row>
    <row r="12" spans="1:18" ht="20.25" customHeight="1">
      <c r="A12" s="181" t="s">
        <v>97</v>
      </c>
      <c r="B12" s="179"/>
      <c r="C12" s="179" t="str">
        <f>$C$1</f>
        <v>SG Erdmannsdorf</v>
      </c>
      <c r="D12" s="179"/>
      <c r="E12" s="180"/>
      <c r="F12" s="180"/>
      <c r="G12" s="181" t="s">
        <v>97</v>
      </c>
      <c r="H12" s="179"/>
      <c r="I12" s="179" t="str">
        <f>$C$1</f>
        <v>SG Erdmannsdorf</v>
      </c>
      <c r="J12" s="179"/>
      <c r="K12" s="180"/>
      <c r="L12" s="182"/>
      <c r="M12" s="179" t="s">
        <v>97</v>
      </c>
      <c r="N12" s="179"/>
      <c r="O12" s="179" t="str">
        <f>$C$1</f>
        <v>SG Erdmannsdorf</v>
      </c>
      <c r="P12" s="179"/>
      <c r="Q12" s="180"/>
      <c r="R12" s="182"/>
    </row>
    <row r="13" spans="1:18" ht="8.25" customHeight="1">
      <c r="A13" s="183"/>
      <c r="B13" s="98"/>
      <c r="C13" s="98"/>
      <c r="D13" s="98"/>
      <c r="E13" s="98"/>
      <c r="F13" s="98"/>
      <c r="G13" s="183"/>
      <c r="H13" s="98"/>
      <c r="I13" s="98"/>
      <c r="J13" s="98"/>
      <c r="K13" s="98"/>
      <c r="L13" s="184"/>
      <c r="M13" s="98"/>
      <c r="N13" s="98"/>
      <c r="O13" s="98"/>
      <c r="P13" s="98"/>
      <c r="Q13" s="98"/>
      <c r="R13" s="184"/>
    </row>
    <row r="14" spans="1:18" ht="20.25" customHeight="1">
      <c r="A14" s="185" t="s">
        <v>7</v>
      </c>
      <c r="B14" s="25"/>
      <c r="C14" s="25">
        <f>Einschreiben!A6</f>
        <v>0</v>
      </c>
      <c r="D14" s="25"/>
      <c r="E14" s="98"/>
      <c r="F14" s="98"/>
      <c r="G14" s="185" t="s">
        <v>7</v>
      </c>
      <c r="H14" s="25"/>
      <c r="I14" s="25">
        <f>Einschreiben!A7</f>
        <v>0</v>
      </c>
      <c r="J14" s="25"/>
      <c r="K14" s="98"/>
      <c r="L14" s="184"/>
      <c r="M14" s="25" t="s">
        <v>7</v>
      </c>
      <c r="N14" s="25"/>
      <c r="O14" s="25">
        <f>Einschreiben!A8</f>
        <v>0</v>
      </c>
      <c r="P14" s="25"/>
      <c r="Q14" s="98"/>
      <c r="R14" s="184"/>
    </row>
    <row r="15" spans="1:18" ht="8.25" customHeight="1" thickBot="1">
      <c r="A15" s="183"/>
      <c r="B15" s="98"/>
      <c r="C15" s="98"/>
      <c r="D15" s="98"/>
      <c r="E15" s="98"/>
      <c r="F15" s="98"/>
      <c r="G15" s="183"/>
      <c r="H15" s="98"/>
      <c r="I15" s="98"/>
      <c r="J15" s="98"/>
      <c r="K15" s="98"/>
      <c r="L15" s="184"/>
      <c r="M15" s="98"/>
      <c r="N15" s="98"/>
      <c r="O15" s="98"/>
      <c r="P15" s="98"/>
      <c r="Q15" s="98"/>
      <c r="R15" s="184"/>
    </row>
    <row r="16" spans="1:18" ht="20.25" customHeight="1" thickBot="1">
      <c r="A16" s="186" t="s">
        <v>98</v>
      </c>
      <c r="B16" s="171" t="s">
        <v>4</v>
      </c>
      <c r="C16" s="171" t="s">
        <v>5</v>
      </c>
      <c r="D16" s="171" t="s">
        <v>6</v>
      </c>
      <c r="E16" s="172" t="s">
        <v>50</v>
      </c>
      <c r="F16" s="98"/>
      <c r="G16" s="186" t="s">
        <v>98</v>
      </c>
      <c r="H16" s="171" t="s">
        <v>4</v>
      </c>
      <c r="I16" s="171" t="s">
        <v>5</v>
      </c>
      <c r="J16" s="171" t="s">
        <v>6</v>
      </c>
      <c r="K16" s="172" t="s">
        <v>50</v>
      </c>
      <c r="L16" s="184"/>
      <c r="M16" s="193" t="s">
        <v>98</v>
      </c>
      <c r="N16" s="171" t="s">
        <v>4</v>
      </c>
      <c r="O16" s="171" t="s">
        <v>5</v>
      </c>
      <c r="P16" s="171" t="s">
        <v>6</v>
      </c>
      <c r="Q16" s="172" t="s">
        <v>50</v>
      </c>
      <c r="R16" s="184"/>
    </row>
    <row r="17" spans="1:18" ht="20.25" customHeight="1">
      <c r="A17" s="187"/>
      <c r="B17" s="173"/>
      <c r="C17" s="173"/>
      <c r="D17" s="173"/>
      <c r="E17" s="174"/>
      <c r="F17" s="98"/>
      <c r="G17" s="187"/>
      <c r="H17" s="173"/>
      <c r="I17" s="173"/>
      <c r="J17" s="173"/>
      <c r="K17" s="174"/>
      <c r="L17" s="184"/>
      <c r="M17" s="194"/>
      <c r="N17" s="173"/>
      <c r="O17" s="173"/>
      <c r="P17" s="173"/>
      <c r="Q17" s="174"/>
      <c r="R17" s="184"/>
    </row>
    <row r="18" spans="1:18" ht="20.25" customHeight="1">
      <c r="A18" s="188"/>
      <c r="B18" s="175"/>
      <c r="C18" s="175"/>
      <c r="D18" s="175"/>
      <c r="E18" s="176"/>
      <c r="F18" s="98"/>
      <c r="G18" s="188"/>
      <c r="H18" s="175"/>
      <c r="I18" s="175"/>
      <c r="J18" s="175"/>
      <c r="K18" s="176"/>
      <c r="L18" s="184"/>
      <c r="M18" s="195"/>
      <c r="N18" s="175"/>
      <c r="O18" s="175"/>
      <c r="P18" s="175"/>
      <c r="Q18" s="176"/>
      <c r="R18" s="184"/>
    </row>
    <row r="19" spans="1:18" ht="20.25" customHeight="1">
      <c r="A19" s="188"/>
      <c r="B19" s="175"/>
      <c r="C19" s="175"/>
      <c r="D19" s="175"/>
      <c r="E19" s="176"/>
      <c r="F19" s="98"/>
      <c r="G19" s="188"/>
      <c r="H19" s="175"/>
      <c r="I19" s="175"/>
      <c r="J19" s="175"/>
      <c r="K19" s="176"/>
      <c r="L19" s="184"/>
      <c r="M19" s="195"/>
      <c r="N19" s="175"/>
      <c r="O19" s="175"/>
      <c r="P19" s="175"/>
      <c r="Q19" s="176"/>
      <c r="R19" s="184"/>
    </row>
    <row r="20" spans="1:18" ht="20.25" customHeight="1" thickBot="1">
      <c r="A20" s="189"/>
      <c r="B20" s="177"/>
      <c r="C20" s="177"/>
      <c r="D20" s="177"/>
      <c r="E20" s="178"/>
      <c r="F20" s="98"/>
      <c r="G20" s="189"/>
      <c r="H20" s="177"/>
      <c r="I20" s="177"/>
      <c r="J20" s="177"/>
      <c r="K20" s="178"/>
      <c r="L20" s="184"/>
      <c r="M20" s="196"/>
      <c r="N20" s="177"/>
      <c r="O20" s="177"/>
      <c r="P20" s="177"/>
      <c r="Q20" s="178"/>
      <c r="R20" s="184"/>
    </row>
    <row r="21" spans="1:18" ht="20.25" customHeight="1" thickBot="1">
      <c r="A21" s="186" t="s">
        <v>6</v>
      </c>
      <c r="B21" s="171"/>
      <c r="C21" s="171"/>
      <c r="D21" s="171"/>
      <c r="E21" s="172"/>
      <c r="F21" s="98"/>
      <c r="G21" s="186" t="s">
        <v>6</v>
      </c>
      <c r="H21" s="171"/>
      <c r="I21" s="171"/>
      <c r="J21" s="171"/>
      <c r="K21" s="172"/>
      <c r="L21" s="184"/>
      <c r="M21" s="193" t="s">
        <v>6</v>
      </c>
      <c r="N21" s="171"/>
      <c r="O21" s="171"/>
      <c r="P21" s="171"/>
      <c r="Q21" s="172"/>
      <c r="R21" s="184"/>
    </row>
    <row r="22" spans="1:18" ht="20.25" customHeight="1" thickBot="1">
      <c r="A22" s="190"/>
      <c r="B22" s="191"/>
      <c r="C22" s="191"/>
      <c r="D22" s="191"/>
      <c r="E22" s="191"/>
      <c r="F22" s="191"/>
      <c r="G22" s="190"/>
      <c r="H22" s="191"/>
      <c r="I22" s="191"/>
      <c r="J22" s="191"/>
      <c r="K22" s="191"/>
      <c r="L22" s="192"/>
      <c r="M22" s="191"/>
      <c r="N22" s="191"/>
      <c r="O22" s="191"/>
      <c r="P22" s="191"/>
      <c r="Q22" s="191"/>
      <c r="R22" s="192"/>
    </row>
    <row r="23" spans="1:18" ht="20.25" customHeight="1">
      <c r="A23" s="98"/>
      <c r="B23" s="98"/>
      <c r="C23" s="98"/>
      <c r="D23" s="98"/>
      <c r="E23" s="98"/>
      <c r="F23" s="98"/>
      <c r="G23" s="98"/>
      <c r="H23" s="98"/>
      <c r="I23" s="98"/>
      <c r="J23" s="98"/>
      <c r="K23" s="98"/>
      <c r="L23" s="98"/>
      <c r="M23" s="98"/>
      <c r="N23" s="98"/>
      <c r="O23" s="98"/>
      <c r="P23" s="98"/>
      <c r="Q23" s="98"/>
      <c r="R23" s="98"/>
    </row>
    <row r="24" spans="1:18" ht="8.25" customHeight="1">
      <c r="A24" s="98"/>
      <c r="B24" s="98"/>
      <c r="C24" s="98"/>
      <c r="D24" s="98"/>
      <c r="E24" s="98"/>
      <c r="F24" s="98"/>
      <c r="G24" s="98"/>
      <c r="H24" s="98"/>
      <c r="I24" s="98"/>
      <c r="J24" s="98"/>
      <c r="K24" s="98"/>
      <c r="L24" s="98"/>
      <c r="M24" s="98"/>
      <c r="N24" s="98"/>
      <c r="O24" s="98"/>
      <c r="P24" s="98"/>
      <c r="Q24" s="98"/>
      <c r="R24" s="98"/>
    </row>
    <row r="25" spans="1:18" ht="20.25" customHeight="1">
      <c r="A25" s="98"/>
      <c r="B25" s="98"/>
      <c r="C25" s="98"/>
      <c r="D25" s="98"/>
      <c r="E25" s="98"/>
      <c r="F25" s="98"/>
      <c r="G25" s="98"/>
      <c r="H25" s="98"/>
      <c r="I25" s="98"/>
      <c r="J25" s="98"/>
      <c r="K25" s="98"/>
      <c r="L25" s="98"/>
      <c r="M25" s="98"/>
      <c r="N25" s="98"/>
      <c r="O25" s="98"/>
      <c r="P25" s="98"/>
      <c r="Q25" s="98"/>
      <c r="R25" s="98"/>
    </row>
    <row r="26" spans="1:18" ht="8.25" customHeight="1">
      <c r="A26" s="98"/>
      <c r="B26" s="98"/>
      <c r="C26" s="98"/>
      <c r="D26" s="98"/>
      <c r="E26" s="98"/>
      <c r="F26" s="98"/>
      <c r="G26" s="98"/>
      <c r="H26" s="98"/>
      <c r="I26" s="98"/>
      <c r="J26" s="98"/>
      <c r="K26" s="98"/>
      <c r="L26" s="98"/>
      <c r="M26" s="98"/>
      <c r="N26" s="98"/>
      <c r="O26" s="98"/>
      <c r="P26" s="98"/>
      <c r="Q26" s="98"/>
      <c r="R26" s="98"/>
    </row>
    <row r="27" spans="1:18" ht="20.25" customHeight="1">
      <c r="A27" s="98"/>
      <c r="B27" s="98"/>
      <c r="C27" s="98"/>
      <c r="D27" s="98"/>
      <c r="E27" s="98"/>
      <c r="F27" s="98"/>
      <c r="G27" s="98"/>
      <c r="H27" s="98"/>
      <c r="I27" s="98"/>
      <c r="J27" s="98"/>
      <c r="K27" s="98"/>
      <c r="L27" s="98"/>
      <c r="M27" s="98"/>
      <c r="N27" s="98"/>
      <c r="O27" s="98"/>
      <c r="P27" s="98"/>
      <c r="Q27" s="98"/>
      <c r="R27" s="98"/>
    </row>
    <row r="28" spans="1:18" ht="20.25" customHeight="1">
      <c r="A28" s="98"/>
      <c r="B28" s="98"/>
      <c r="C28" s="98"/>
      <c r="D28" s="98"/>
      <c r="E28" s="98"/>
      <c r="F28" s="98"/>
      <c r="G28" s="98"/>
      <c r="H28" s="98"/>
      <c r="I28" s="98"/>
      <c r="J28" s="98"/>
      <c r="K28" s="98"/>
      <c r="L28" s="98"/>
      <c r="M28" s="98"/>
      <c r="N28" s="98"/>
      <c r="O28" s="98"/>
      <c r="P28" s="98"/>
      <c r="Q28" s="98"/>
      <c r="R28" s="98"/>
    </row>
    <row r="29" spans="1:18" ht="20.25" customHeight="1">
      <c r="A29" s="98"/>
      <c r="B29" s="98"/>
      <c r="C29" s="98"/>
      <c r="D29" s="98"/>
      <c r="E29" s="98"/>
      <c r="F29" s="98"/>
      <c r="G29" s="98"/>
      <c r="H29" s="98"/>
      <c r="I29" s="98"/>
      <c r="J29" s="98"/>
      <c r="K29" s="98"/>
      <c r="L29" s="98"/>
      <c r="M29" s="98"/>
      <c r="N29" s="98"/>
      <c r="O29" s="98"/>
      <c r="P29" s="98"/>
      <c r="Q29" s="98"/>
      <c r="R29" s="98"/>
    </row>
    <row r="30" spans="1:18" ht="20.25" customHeight="1">
      <c r="A30" s="98"/>
      <c r="B30" s="98"/>
      <c r="C30" s="98"/>
      <c r="D30" s="98"/>
      <c r="E30" s="98"/>
      <c r="F30" s="98"/>
      <c r="G30" s="98"/>
      <c r="H30" s="98"/>
      <c r="I30" s="98"/>
      <c r="J30" s="98"/>
      <c r="K30" s="98"/>
      <c r="L30" s="98"/>
      <c r="M30" s="98"/>
      <c r="N30" s="98"/>
      <c r="O30" s="98"/>
      <c r="P30" s="98"/>
      <c r="Q30" s="98"/>
      <c r="R30" s="98"/>
    </row>
    <row r="31" spans="1:18" ht="20.25" customHeight="1">
      <c r="A31" s="98"/>
      <c r="B31" s="98"/>
      <c r="C31" s="98"/>
      <c r="D31" s="98"/>
      <c r="E31" s="98"/>
      <c r="F31" s="98"/>
      <c r="G31" s="98"/>
      <c r="H31" s="98"/>
      <c r="I31" s="98"/>
      <c r="J31" s="98"/>
      <c r="K31" s="98"/>
      <c r="L31" s="98"/>
      <c r="M31" s="98"/>
      <c r="N31" s="98"/>
      <c r="O31" s="98"/>
      <c r="P31" s="98"/>
      <c r="Q31" s="98"/>
      <c r="R31" s="98"/>
    </row>
    <row r="32" spans="1:18" ht="20.25" customHeight="1">
      <c r="A32" s="98"/>
      <c r="B32" s="98"/>
      <c r="C32" s="98"/>
      <c r="D32" s="98"/>
      <c r="E32" s="98"/>
      <c r="F32" s="98"/>
      <c r="G32" s="98"/>
      <c r="H32" s="98"/>
      <c r="I32" s="98"/>
      <c r="J32" s="98"/>
      <c r="K32" s="98"/>
      <c r="L32" s="98"/>
      <c r="M32" s="98"/>
      <c r="N32" s="98"/>
      <c r="O32" s="98"/>
      <c r="P32" s="98"/>
      <c r="Q32" s="98"/>
      <c r="R32" s="98"/>
    </row>
    <row r="33" spans="1:18" ht="20.25" customHeight="1">
      <c r="A33" s="98"/>
      <c r="B33" s="98"/>
      <c r="C33" s="98"/>
      <c r="D33" s="98"/>
      <c r="E33" s="98"/>
      <c r="F33" s="98"/>
      <c r="G33" s="98"/>
      <c r="H33" s="98"/>
      <c r="I33" s="98"/>
      <c r="J33" s="98"/>
      <c r="K33" s="98"/>
      <c r="L33" s="98"/>
      <c r="M33" s="98"/>
      <c r="N33" s="98"/>
      <c r="O33" s="98"/>
      <c r="P33" s="98"/>
      <c r="Q33" s="98"/>
      <c r="R33" s="98"/>
    </row>
    <row r="34" spans="1:18" ht="20.25" customHeight="1">
      <c r="A34" s="98"/>
      <c r="B34" s="98"/>
      <c r="C34" s="98"/>
      <c r="D34" s="98"/>
      <c r="E34" s="98"/>
      <c r="F34" s="98"/>
      <c r="G34" s="98"/>
      <c r="H34" s="98"/>
      <c r="I34" s="98"/>
      <c r="J34" s="98"/>
      <c r="K34" s="98"/>
      <c r="L34" s="98"/>
      <c r="M34" s="98"/>
      <c r="N34" s="98"/>
      <c r="O34" s="98"/>
      <c r="P34" s="98"/>
      <c r="Q34" s="98"/>
      <c r="R34" s="98"/>
    </row>
    <row r="35" spans="1:18" ht="20.25" customHeight="1">
      <c r="A35" s="98"/>
      <c r="B35" s="98"/>
      <c r="C35" s="98"/>
      <c r="D35" s="98"/>
      <c r="E35" s="98"/>
      <c r="F35" s="98"/>
      <c r="G35" s="98"/>
      <c r="H35" s="98"/>
      <c r="I35" s="98"/>
      <c r="J35" s="98"/>
      <c r="K35" s="98"/>
      <c r="L35" s="98"/>
      <c r="M35" s="98"/>
      <c r="N35" s="98"/>
      <c r="O35" s="98"/>
      <c r="P35" s="98"/>
      <c r="Q35" s="98"/>
      <c r="R35" s="98"/>
    </row>
  </sheetData>
  <printOptions/>
  <pageMargins left="0.75" right="0.75" top="1" bottom="1" header="0.4921259845" footer="0.492125984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Tabelle8"/>
  <dimension ref="A1:R35"/>
  <sheetViews>
    <sheetView showZeros="0" workbookViewId="0" topLeftCell="A1">
      <selection activeCell="C3" sqref="C3"/>
    </sheetView>
  </sheetViews>
  <sheetFormatPr defaultColWidth="11.421875" defaultRowHeight="20.25" customHeight="1"/>
  <cols>
    <col min="1" max="4" width="8.28125" style="0" customWidth="1"/>
    <col min="5" max="5" width="6.7109375" style="0" customWidth="1"/>
    <col min="6" max="6" width="3.28125" style="0" customWidth="1"/>
    <col min="7" max="10" width="8.28125" style="0" customWidth="1"/>
    <col min="11" max="11" width="6.7109375" style="0" customWidth="1"/>
    <col min="12" max="12" width="3.28125" style="0" customWidth="1"/>
    <col min="13" max="16" width="8.28125" style="0" customWidth="1"/>
    <col min="17" max="17" width="6.7109375" style="0" customWidth="1"/>
    <col min="18" max="18" width="3.28125" style="0" customWidth="1"/>
  </cols>
  <sheetData>
    <row r="1" spans="1:18" ht="20.25" customHeight="1">
      <c r="A1" s="181" t="s">
        <v>97</v>
      </c>
      <c r="B1" s="179"/>
      <c r="C1" s="179">
        <f>Einschreiben!$A$11</f>
        <v>0</v>
      </c>
      <c r="D1" s="179"/>
      <c r="E1" s="180"/>
      <c r="F1" s="182"/>
      <c r="G1" s="181" t="s">
        <v>97</v>
      </c>
      <c r="H1" s="179"/>
      <c r="I1" s="179">
        <f>Einschreiben!$A$11</f>
        <v>0</v>
      </c>
      <c r="J1" s="179"/>
      <c r="K1" s="180"/>
      <c r="L1" s="182"/>
      <c r="M1" s="181" t="s">
        <v>97</v>
      </c>
      <c r="N1" s="179"/>
      <c r="O1" s="179">
        <f>Einschreiben!$A$11</f>
        <v>0</v>
      </c>
      <c r="P1" s="179"/>
      <c r="Q1" s="180"/>
      <c r="R1" s="182"/>
    </row>
    <row r="2" spans="1:18" ht="8.25" customHeight="1">
      <c r="A2" s="183"/>
      <c r="B2" s="98"/>
      <c r="C2" s="98"/>
      <c r="D2" s="98"/>
      <c r="E2" s="98"/>
      <c r="F2" s="184"/>
      <c r="G2" s="183"/>
      <c r="H2" s="98"/>
      <c r="I2" s="98"/>
      <c r="J2" s="98"/>
      <c r="K2" s="98"/>
      <c r="L2" s="184"/>
      <c r="M2" s="183"/>
      <c r="N2" s="98"/>
      <c r="O2" s="98"/>
      <c r="P2" s="98"/>
      <c r="Q2" s="98"/>
      <c r="R2" s="184"/>
    </row>
    <row r="3" spans="1:18" ht="20.25" customHeight="1">
      <c r="A3" s="185" t="s">
        <v>7</v>
      </c>
      <c r="B3" s="25"/>
      <c r="C3" s="25">
        <f>Einschreiben!A12</f>
        <v>0</v>
      </c>
      <c r="D3" s="25"/>
      <c r="E3" s="98"/>
      <c r="F3" s="184"/>
      <c r="G3" s="185" t="s">
        <v>7</v>
      </c>
      <c r="H3" s="25"/>
      <c r="I3" s="25">
        <f>Einschreiben!A13</f>
        <v>0</v>
      </c>
      <c r="J3" s="25"/>
      <c r="K3" s="98"/>
      <c r="L3" s="184"/>
      <c r="M3" s="185" t="s">
        <v>7</v>
      </c>
      <c r="N3" s="25"/>
      <c r="O3" s="25">
        <f>Einschreiben!A14</f>
        <v>0</v>
      </c>
      <c r="P3" s="25"/>
      <c r="Q3" s="98"/>
      <c r="R3" s="184"/>
    </row>
    <row r="4" spans="1:18" ht="7.5" customHeight="1" thickBot="1">
      <c r="A4" s="183"/>
      <c r="B4" s="98"/>
      <c r="C4" s="98"/>
      <c r="D4" s="98"/>
      <c r="E4" s="98"/>
      <c r="F4" s="184"/>
      <c r="G4" s="183"/>
      <c r="H4" s="98"/>
      <c r="I4" s="98"/>
      <c r="J4" s="98"/>
      <c r="K4" s="98"/>
      <c r="L4" s="184"/>
      <c r="M4" s="183"/>
      <c r="N4" s="98"/>
      <c r="O4" s="98"/>
      <c r="P4" s="98"/>
      <c r="Q4" s="98"/>
      <c r="R4" s="184"/>
    </row>
    <row r="5" spans="1:18" ht="20.25" customHeight="1" thickBot="1">
      <c r="A5" s="186" t="s">
        <v>98</v>
      </c>
      <c r="B5" s="171" t="s">
        <v>4</v>
      </c>
      <c r="C5" s="171" t="s">
        <v>5</v>
      </c>
      <c r="D5" s="171" t="s">
        <v>6</v>
      </c>
      <c r="E5" s="172" t="s">
        <v>50</v>
      </c>
      <c r="F5" s="184"/>
      <c r="G5" s="186" t="s">
        <v>98</v>
      </c>
      <c r="H5" s="171" t="s">
        <v>4</v>
      </c>
      <c r="I5" s="171" t="s">
        <v>5</v>
      </c>
      <c r="J5" s="171" t="s">
        <v>6</v>
      </c>
      <c r="K5" s="172" t="s">
        <v>50</v>
      </c>
      <c r="L5" s="184"/>
      <c r="M5" s="186" t="s">
        <v>98</v>
      </c>
      <c r="N5" s="171" t="s">
        <v>4</v>
      </c>
      <c r="O5" s="171" t="s">
        <v>5</v>
      </c>
      <c r="P5" s="171" t="s">
        <v>6</v>
      </c>
      <c r="Q5" s="172" t="s">
        <v>50</v>
      </c>
      <c r="R5" s="184"/>
    </row>
    <row r="6" spans="1:18" ht="20.25" customHeight="1">
      <c r="A6" s="187"/>
      <c r="B6" s="173"/>
      <c r="C6" s="173"/>
      <c r="D6" s="173"/>
      <c r="E6" s="174"/>
      <c r="F6" s="184"/>
      <c r="G6" s="187"/>
      <c r="H6" s="173"/>
      <c r="I6" s="173"/>
      <c r="J6" s="173"/>
      <c r="K6" s="174"/>
      <c r="L6" s="184"/>
      <c r="M6" s="187"/>
      <c r="N6" s="173"/>
      <c r="O6" s="173"/>
      <c r="P6" s="173"/>
      <c r="Q6" s="174"/>
      <c r="R6" s="184"/>
    </row>
    <row r="7" spans="1:18" ht="20.25" customHeight="1">
      <c r="A7" s="188"/>
      <c r="B7" s="175"/>
      <c r="C7" s="175"/>
      <c r="D7" s="175"/>
      <c r="E7" s="176"/>
      <c r="F7" s="184"/>
      <c r="G7" s="188"/>
      <c r="H7" s="175"/>
      <c r="I7" s="175"/>
      <c r="J7" s="175"/>
      <c r="K7" s="176"/>
      <c r="L7" s="184"/>
      <c r="M7" s="188"/>
      <c r="N7" s="175"/>
      <c r="O7" s="175"/>
      <c r="P7" s="175"/>
      <c r="Q7" s="176"/>
      <c r="R7" s="184"/>
    </row>
    <row r="8" spans="1:18" ht="20.25" customHeight="1">
      <c r="A8" s="188"/>
      <c r="B8" s="175"/>
      <c r="C8" s="175"/>
      <c r="D8" s="175"/>
      <c r="E8" s="176"/>
      <c r="F8" s="184"/>
      <c r="G8" s="188"/>
      <c r="H8" s="175"/>
      <c r="I8" s="175"/>
      <c r="J8" s="175"/>
      <c r="K8" s="176"/>
      <c r="L8" s="184"/>
      <c r="M8" s="188"/>
      <c r="N8" s="175"/>
      <c r="O8" s="175"/>
      <c r="P8" s="175"/>
      <c r="Q8" s="176"/>
      <c r="R8" s="184"/>
    </row>
    <row r="9" spans="1:18" ht="20.25" customHeight="1" thickBot="1">
      <c r="A9" s="189"/>
      <c r="B9" s="177"/>
      <c r="C9" s="177"/>
      <c r="D9" s="177"/>
      <c r="E9" s="178"/>
      <c r="F9" s="184"/>
      <c r="G9" s="189"/>
      <c r="H9" s="177"/>
      <c r="I9" s="177"/>
      <c r="J9" s="177"/>
      <c r="K9" s="178"/>
      <c r="L9" s="184"/>
      <c r="M9" s="189"/>
      <c r="N9" s="177"/>
      <c r="O9" s="177"/>
      <c r="P9" s="177"/>
      <c r="Q9" s="178"/>
      <c r="R9" s="184"/>
    </row>
    <row r="10" spans="1:18" ht="20.25" customHeight="1" thickBot="1">
      <c r="A10" s="186" t="s">
        <v>6</v>
      </c>
      <c r="B10" s="171"/>
      <c r="C10" s="171"/>
      <c r="D10" s="171"/>
      <c r="E10" s="172"/>
      <c r="F10" s="184"/>
      <c r="G10" s="186" t="s">
        <v>6</v>
      </c>
      <c r="H10" s="171"/>
      <c r="I10" s="171"/>
      <c r="J10" s="171"/>
      <c r="K10" s="172"/>
      <c r="L10" s="184"/>
      <c r="M10" s="186" t="s">
        <v>6</v>
      </c>
      <c r="N10" s="171"/>
      <c r="O10" s="171"/>
      <c r="P10" s="171"/>
      <c r="Q10" s="172"/>
      <c r="R10" s="184"/>
    </row>
    <row r="11" spans="1:18" ht="20.25" customHeight="1" thickBot="1">
      <c r="A11" s="190"/>
      <c r="B11" s="191"/>
      <c r="C11" s="191"/>
      <c r="D11" s="191"/>
      <c r="E11" s="191"/>
      <c r="F11" s="192"/>
      <c r="G11" s="190"/>
      <c r="H11" s="191"/>
      <c r="I11" s="191"/>
      <c r="J11" s="191"/>
      <c r="K11" s="191"/>
      <c r="L11" s="192"/>
      <c r="M11" s="190"/>
      <c r="N11" s="191"/>
      <c r="O11" s="191"/>
      <c r="P11" s="191"/>
      <c r="Q11" s="191"/>
      <c r="R11" s="192"/>
    </row>
    <row r="12" spans="1:18" ht="20.25" customHeight="1">
      <c r="A12" s="181" t="s">
        <v>97</v>
      </c>
      <c r="B12" s="179"/>
      <c r="C12" s="179">
        <f>Einschreiben!$A$11</f>
        <v>0</v>
      </c>
      <c r="D12" s="179"/>
      <c r="E12" s="180"/>
      <c r="F12" s="182"/>
      <c r="G12" s="181" t="s">
        <v>97</v>
      </c>
      <c r="H12" s="179"/>
      <c r="I12" s="179">
        <f>Einschreiben!$A$11</f>
        <v>0</v>
      </c>
      <c r="J12" s="179"/>
      <c r="K12" s="180"/>
      <c r="L12" s="182"/>
      <c r="M12" s="181" t="s">
        <v>97</v>
      </c>
      <c r="N12" s="179"/>
      <c r="O12" s="179">
        <f>Einschreiben!$A$11</f>
        <v>0</v>
      </c>
      <c r="P12" s="179"/>
      <c r="Q12" s="180"/>
      <c r="R12" s="182"/>
    </row>
    <row r="13" spans="1:18" ht="8.25" customHeight="1">
      <c r="A13" s="183"/>
      <c r="B13" s="98"/>
      <c r="C13" s="98"/>
      <c r="D13" s="98"/>
      <c r="E13" s="98"/>
      <c r="F13" s="184"/>
      <c r="G13" s="183"/>
      <c r="H13" s="98"/>
      <c r="I13" s="98"/>
      <c r="J13" s="98"/>
      <c r="K13" s="98"/>
      <c r="L13" s="184"/>
      <c r="M13" s="183"/>
      <c r="N13" s="98"/>
      <c r="O13" s="98"/>
      <c r="P13" s="98"/>
      <c r="Q13" s="98"/>
      <c r="R13" s="184"/>
    </row>
    <row r="14" spans="1:18" ht="20.25" customHeight="1">
      <c r="A14" s="185" t="s">
        <v>7</v>
      </c>
      <c r="B14" s="25"/>
      <c r="C14" s="25">
        <f>Einschreiben!A15</f>
        <v>0</v>
      </c>
      <c r="D14" s="25"/>
      <c r="E14" s="98"/>
      <c r="F14" s="184"/>
      <c r="G14" s="185" t="s">
        <v>7</v>
      </c>
      <c r="H14" s="25"/>
      <c r="I14" s="25">
        <f>Einschreiben!A16</f>
        <v>0</v>
      </c>
      <c r="J14" s="25"/>
      <c r="K14" s="98"/>
      <c r="L14" s="184"/>
      <c r="M14" s="185" t="s">
        <v>7</v>
      </c>
      <c r="N14" s="25"/>
      <c r="O14" s="25">
        <f>Einschreiben!A17</f>
        <v>0</v>
      </c>
      <c r="P14" s="25"/>
      <c r="Q14" s="98"/>
      <c r="R14" s="184"/>
    </row>
    <row r="15" spans="1:18" ht="8.25" customHeight="1" thickBot="1">
      <c r="A15" s="183"/>
      <c r="B15" s="98"/>
      <c r="C15" s="98"/>
      <c r="D15" s="98"/>
      <c r="E15" s="98"/>
      <c r="F15" s="184"/>
      <c r="G15" s="183"/>
      <c r="H15" s="98"/>
      <c r="I15" s="98"/>
      <c r="J15" s="98"/>
      <c r="K15" s="98"/>
      <c r="L15" s="184"/>
      <c r="M15" s="183"/>
      <c r="N15" s="98"/>
      <c r="O15" s="98"/>
      <c r="P15" s="98"/>
      <c r="Q15" s="98"/>
      <c r="R15" s="184"/>
    </row>
    <row r="16" spans="1:18" ht="20.25" customHeight="1" thickBot="1">
      <c r="A16" s="186" t="s">
        <v>98</v>
      </c>
      <c r="B16" s="171" t="s">
        <v>4</v>
      </c>
      <c r="C16" s="171" t="s">
        <v>5</v>
      </c>
      <c r="D16" s="171" t="s">
        <v>6</v>
      </c>
      <c r="E16" s="172" t="s">
        <v>50</v>
      </c>
      <c r="F16" s="184"/>
      <c r="G16" s="186" t="s">
        <v>98</v>
      </c>
      <c r="H16" s="171" t="s">
        <v>4</v>
      </c>
      <c r="I16" s="171" t="s">
        <v>5</v>
      </c>
      <c r="J16" s="171" t="s">
        <v>6</v>
      </c>
      <c r="K16" s="172" t="s">
        <v>50</v>
      </c>
      <c r="L16" s="184"/>
      <c r="M16" s="186" t="s">
        <v>98</v>
      </c>
      <c r="N16" s="171" t="s">
        <v>4</v>
      </c>
      <c r="O16" s="171" t="s">
        <v>5</v>
      </c>
      <c r="P16" s="171" t="s">
        <v>6</v>
      </c>
      <c r="Q16" s="172" t="s">
        <v>50</v>
      </c>
      <c r="R16" s="184"/>
    </row>
    <row r="17" spans="1:18" ht="20.25" customHeight="1">
      <c r="A17" s="187"/>
      <c r="B17" s="173"/>
      <c r="C17" s="173"/>
      <c r="D17" s="173"/>
      <c r="E17" s="174"/>
      <c r="F17" s="184"/>
      <c r="G17" s="187"/>
      <c r="H17" s="173"/>
      <c r="I17" s="173"/>
      <c r="J17" s="173"/>
      <c r="K17" s="174"/>
      <c r="L17" s="184"/>
      <c r="M17" s="187"/>
      <c r="N17" s="173"/>
      <c r="O17" s="173"/>
      <c r="P17" s="173"/>
      <c r="Q17" s="174"/>
      <c r="R17" s="184"/>
    </row>
    <row r="18" spans="1:18" ht="20.25" customHeight="1">
      <c r="A18" s="188"/>
      <c r="B18" s="175"/>
      <c r="C18" s="175"/>
      <c r="D18" s="175"/>
      <c r="E18" s="176"/>
      <c r="F18" s="184"/>
      <c r="G18" s="188"/>
      <c r="H18" s="175"/>
      <c r="I18" s="175"/>
      <c r="J18" s="175"/>
      <c r="K18" s="176"/>
      <c r="L18" s="184"/>
      <c r="M18" s="188"/>
      <c r="N18" s="175"/>
      <c r="O18" s="175"/>
      <c r="P18" s="175"/>
      <c r="Q18" s="176"/>
      <c r="R18" s="184"/>
    </row>
    <row r="19" spans="1:18" ht="20.25" customHeight="1">
      <c r="A19" s="188"/>
      <c r="B19" s="175"/>
      <c r="C19" s="175"/>
      <c r="D19" s="175"/>
      <c r="E19" s="176"/>
      <c r="F19" s="184"/>
      <c r="G19" s="188"/>
      <c r="H19" s="175"/>
      <c r="I19" s="175"/>
      <c r="J19" s="175"/>
      <c r="K19" s="176"/>
      <c r="L19" s="184"/>
      <c r="M19" s="188"/>
      <c r="N19" s="175"/>
      <c r="O19" s="175"/>
      <c r="P19" s="175"/>
      <c r="Q19" s="176"/>
      <c r="R19" s="184"/>
    </row>
    <row r="20" spans="1:18" ht="20.25" customHeight="1" thickBot="1">
      <c r="A20" s="189"/>
      <c r="B20" s="177"/>
      <c r="C20" s="177"/>
      <c r="D20" s="177"/>
      <c r="E20" s="178"/>
      <c r="F20" s="184"/>
      <c r="G20" s="189"/>
      <c r="H20" s="177"/>
      <c r="I20" s="177"/>
      <c r="J20" s="177"/>
      <c r="K20" s="178"/>
      <c r="L20" s="184"/>
      <c r="M20" s="189"/>
      <c r="N20" s="177"/>
      <c r="O20" s="177"/>
      <c r="P20" s="177"/>
      <c r="Q20" s="178"/>
      <c r="R20" s="184"/>
    </row>
    <row r="21" spans="1:18" ht="20.25" customHeight="1" thickBot="1">
      <c r="A21" s="186" t="s">
        <v>6</v>
      </c>
      <c r="B21" s="171"/>
      <c r="C21" s="171"/>
      <c r="D21" s="171"/>
      <c r="E21" s="172"/>
      <c r="F21" s="184"/>
      <c r="G21" s="186" t="s">
        <v>6</v>
      </c>
      <c r="H21" s="171"/>
      <c r="I21" s="171"/>
      <c r="J21" s="171"/>
      <c r="K21" s="172"/>
      <c r="L21" s="184"/>
      <c r="M21" s="186" t="s">
        <v>6</v>
      </c>
      <c r="N21" s="171"/>
      <c r="O21" s="171"/>
      <c r="P21" s="171"/>
      <c r="Q21" s="172"/>
      <c r="R21" s="184"/>
    </row>
    <row r="22" spans="1:18" ht="20.25" customHeight="1" thickBot="1">
      <c r="A22" s="190"/>
      <c r="B22" s="191"/>
      <c r="C22" s="191"/>
      <c r="D22" s="191"/>
      <c r="E22" s="191"/>
      <c r="F22" s="192"/>
      <c r="G22" s="190"/>
      <c r="H22" s="191"/>
      <c r="I22" s="191"/>
      <c r="J22" s="191"/>
      <c r="K22" s="191"/>
      <c r="L22" s="192"/>
      <c r="M22" s="190"/>
      <c r="N22" s="191"/>
      <c r="O22" s="191"/>
      <c r="P22" s="191"/>
      <c r="Q22" s="191"/>
      <c r="R22" s="192"/>
    </row>
    <row r="23" spans="1:18" ht="20.25" customHeight="1">
      <c r="A23" s="98"/>
      <c r="B23" s="98"/>
      <c r="C23" s="98"/>
      <c r="D23" s="98"/>
      <c r="E23" s="98"/>
      <c r="F23" s="98"/>
      <c r="G23" s="98"/>
      <c r="H23" s="98"/>
      <c r="I23" s="98"/>
      <c r="J23" s="98"/>
      <c r="K23" s="98"/>
      <c r="L23" s="98"/>
      <c r="M23" s="98"/>
      <c r="N23" s="98"/>
      <c r="O23" s="98"/>
      <c r="P23" s="98"/>
      <c r="Q23" s="98"/>
      <c r="R23" s="98"/>
    </row>
    <row r="24" spans="1:18" ht="8.25" customHeight="1">
      <c r="A24" s="98"/>
      <c r="B24" s="98"/>
      <c r="C24" s="98"/>
      <c r="D24" s="98"/>
      <c r="E24" s="98"/>
      <c r="F24" s="98"/>
      <c r="G24" s="98"/>
      <c r="H24" s="98"/>
      <c r="I24" s="98"/>
      <c r="J24" s="98"/>
      <c r="K24" s="98"/>
      <c r="L24" s="98"/>
      <c r="M24" s="98"/>
      <c r="N24" s="98"/>
      <c r="O24" s="98"/>
      <c r="P24" s="98"/>
      <c r="Q24" s="98"/>
      <c r="R24" s="98"/>
    </row>
    <row r="25" spans="1:18" ht="20.25" customHeight="1">
      <c r="A25" s="98"/>
      <c r="B25" s="98"/>
      <c r="C25" s="98"/>
      <c r="D25" s="98"/>
      <c r="E25" s="98"/>
      <c r="F25" s="98"/>
      <c r="G25" s="98"/>
      <c r="H25" s="98"/>
      <c r="I25" s="98"/>
      <c r="J25" s="98"/>
      <c r="K25" s="98"/>
      <c r="L25" s="98"/>
      <c r="M25" s="98"/>
      <c r="N25" s="98"/>
      <c r="O25" s="98"/>
      <c r="P25" s="98"/>
      <c r="Q25" s="98"/>
      <c r="R25" s="98"/>
    </row>
    <row r="26" spans="1:18" ht="8.25" customHeight="1">
      <c r="A26" s="98"/>
      <c r="B26" s="98"/>
      <c r="C26" s="98"/>
      <c r="D26" s="98"/>
      <c r="E26" s="98"/>
      <c r="F26" s="98"/>
      <c r="G26" s="98"/>
      <c r="H26" s="98"/>
      <c r="I26" s="98"/>
      <c r="J26" s="98"/>
      <c r="K26" s="98"/>
      <c r="L26" s="98"/>
      <c r="M26" s="98"/>
      <c r="N26" s="98"/>
      <c r="O26" s="98"/>
      <c r="P26" s="98"/>
      <c r="Q26" s="98"/>
      <c r="R26" s="98"/>
    </row>
    <row r="27" spans="1:18" ht="20.25" customHeight="1">
      <c r="A27" s="98"/>
      <c r="B27" s="98"/>
      <c r="C27" s="98"/>
      <c r="D27" s="98"/>
      <c r="E27" s="98"/>
      <c r="F27" s="98"/>
      <c r="G27" s="98"/>
      <c r="H27" s="98"/>
      <c r="I27" s="98"/>
      <c r="J27" s="98"/>
      <c r="K27" s="98"/>
      <c r="L27" s="98"/>
      <c r="M27" s="98"/>
      <c r="N27" s="98"/>
      <c r="O27" s="98"/>
      <c r="P27" s="98"/>
      <c r="Q27" s="98"/>
      <c r="R27" s="98"/>
    </row>
    <row r="28" spans="1:18" ht="20.25" customHeight="1">
      <c r="A28" s="98"/>
      <c r="B28" s="98"/>
      <c r="C28" s="98"/>
      <c r="D28" s="98"/>
      <c r="E28" s="98"/>
      <c r="F28" s="98"/>
      <c r="G28" s="98"/>
      <c r="H28" s="98"/>
      <c r="I28" s="98"/>
      <c r="J28" s="98"/>
      <c r="K28" s="98"/>
      <c r="L28" s="98"/>
      <c r="M28" s="98"/>
      <c r="N28" s="98"/>
      <c r="O28" s="98"/>
      <c r="P28" s="98"/>
      <c r="Q28" s="98"/>
      <c r="R28" s="98"/>
    </row>
    <row r="29" spans="1:18" ht="20.25" customHeight="1">
      <c r="A29" s="98"/>
      <c r="B29" s="98"/>
      <c r="C29" s="98"/>
      <c r="D29" s="98"/>
      <c r="E29" s="98"/>
      <c r="F29" s="98"/>
      <c r="G29" s="98"/>
      <c r="H29" s="98"/>
      <c r="I29" s="98"/>
      <c r="J29" s="98"/>
      <c r="K29" s="98"/>
      <c r="L29" s="98"/>
      <c r="M29" s="98"/>
      <c r="N29" s="98"/>
      <c r="O29" s="98"/>
      <c r="P29" s="98"/>
      <c r="Q29" s="98"/>
      <c r="R29" s="98"/>
    </row>
    <row r="30" spans="1:18" ht="20.25" customHeight="1">
      <c r="A30" s="98"/>
      <c r="B30" s="98"/>
      <c r="C30" s="98"/>
      <c r="D30" s="98"/>
      <c r="E30" s="98"/>
      <c r="F30" s="98"/>
      <c r="G30" s="98"/>
      <c r="H30" s="98"/>
      <c r="I30" s="98"/>
      <c r="J30" s="98"/>
      <c r="K30" s="98"/>
      <c r="L30" s="98"/>
      <c r="M30" s="98"/>
      <c r="N30" s="98"/>
      <c r="O30" s="98"/>
      <c r="P30" s="98"/>
      <c r="Q30" s="98"/>
      <c r="R30" s="98"/>
    </row>
    <row r="31" spans="1:18" ht="20.25" customHeight="1">
      <c r="A31" s="98"/>
      <c r="B31" s="98"/>
      <c r="C31" s="98"/>
      <c r="D31" s="98"/>
      <c r="E31" s="98"/>
      <c r="F31" s="98"/>
      <c r="G31" s="98"/>
      <c r="H31" s="98"/>
      <c r="I31" s="98"/>
      <c r="J31" s="98"/>
      <c r="K31" s="98"/>
      <c r="L31" s="98"/>
      <c r="M31" s="98"/>
      <c r="N31" s="98"/>
      <c r="O31" s="98"/>
      <c r="P31" s="98"/>
      <c r="Q31" s="98"/>
      <c r="R31" s="98"/>
    </row>
    <row r="32" spans="1:18" ht="20.25" customHeight="1">
      <c r="A32" s="98"/>
      <c r="B32" s="98"/>
      <c r="C32" s="98"/>
      <c r="D32" s="98"/>
      <c r="E32" s="98"/>
      <c r="F32" s="98"/>
      <c r="G32" s="98"/>
      <c r="H32" s="98"/>
      <c r="I32" s="98"/>
      <c r="J32" s="98"/>
      <c r="K32" s="98"/>
      <c r="L32" s="98"/>
      <c r="M32" s="98"/>
      <c r="N32" s="98"/>
      <c r="O32" s="98"/>
      <c r="P32" s="98"/>
      <c r="Q32" s="98"/>
      <c r="R32" s="98"/>
    </row>
    <row r="33" spans="1:18" ht="20.25" customHeight="1">
      <c r="A33" s="98"/>
      <c r="B33" s="98"/>
      <c r="C33" s="98"/>
      <c r="D33" s="98"/>
      <c r="E33" s="98"/>
      <c r="F33" s="98"/>
      <c r="G33" s="98"/>
      <c r="H33" s="98"/>
      <c r="I33" s="98"/>
      <c r="J33" s="98"/>
      <c r="K33" s="98"/>
      <c r="L33" s="98"/>
      <c r="M33" s="98"/>
      <c r="N33" s="98"/>
      <c r="O33" s="98"/>
      <c r="P33" s="98"/>
      <c r="Q33" s="98"/>
      <c r="R33" s="98"/>
    </row>
    <row r="34" spans="1:18" ht="20.25" customHeight="1">
      <c r="A34" s="98"/>
      <c r="B34" s="98"/>
      <c r="C34" s="98"/>
      <c r="D34" s="98"/>
      <c r="E34" s="98"/>
      <c r="F34" s="98"/>
      <c r="G34" s="98"/>
      <c r="H34" s="98"/>
      <c r="I34" s="98"/>
      <c r="J34" s="98"/>
      <c r="K34" s="98"/>
      <c r="L34" s="98"/>
      <c r="M34" s="98"/>
      <c r="N34" s="98"/>
      <c r="O34" s="98"/>
      <c r="P34" s="98"/>
      <c r="Q34" s="98"/>
      <c r="R34" s="98"/>
    </row>
    <row r="35" spans="1:18" ht="20.25" customHeight="1">
      <c r="A35" s="98"/>
      <c r="B35" s="98"/>
      <c r="C35" s="98"/>
      <c r="D35" s="98"/>
      <c r="E35" s="98"/>
      <c r="F35" s="98"/>
      <c r="G35" s="98"/>
      <c r="H35" s="98"/>
      <c r="I35" s="98"/>
      <c r="J35" s="98"/>
      <c r="K35" s="98"/>
      <c r="L35" s="98"/>
      <c r="M35" s="98"/>
      <c r="N35" s="98"/>
      <c r="O35" s="98"/>
      <c r="P35" s="98"/>
      <c r="Q35" s="98"/>
      <c r="R35" s="98"/>
    </row>
  </sheetData>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Wettkampfprotokoll (XLT)</dc:title>
  <dc:subject/>
  <dc:creator>Microsoft Corporation</dc:creator>
  <cp:keywords/>
  <dc:description/>
  <cp:lastModifiedBy> </cp:lastModifiedBy>
  <cp:lastPrinted>2004-10-20T10:57:35Z</cp:lastPrinted>
  <dcterms:created xsi:type="dcterms:W3CDTF">1996-10-17T05:27:31Z</dcterms:created>
  <dcterms:modified xsi:type="dcterms:W3CDTF">2005-08-14T15:53:43Z</dcterms:modified>
  <cp:category/>
  <cp:version/>
  <cp:contentType/>
  <cp:contentStatus/>
</cp:coreProperties>
</file>